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'1'!$A$1:$D$34</definedName>
    <definedName name="_xlnm.Print_Area" localSheetId="3">'1-2'!$A$1:$J$25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<sst xmlns="http://schemas.openxmlformats.org/spreadsheetml/2006/main" count="615" uniqueCount="311">
  <si>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</si>
  <si>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</si>
  <si>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</si>
  <si>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</si>
  <si>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</si>
  <si>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</si>
  <si>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</si>
  <si>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</si>
  <si>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</si>
  <si>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</si>
  <si>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</si>
  <si>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</si>
  <si>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</si>
  <si>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</si>
  <si>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</si>
  <si>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</si>
  <si>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</si>
  <si>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</si>
  <si>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</si>
  <si>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</si>
  <si>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</si>
  <si>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</si>
  <si>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</si>
  <si>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</si>
  <si>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</si>
  <si>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</si>
  <si>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</si>
  <si>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</si>
  <si>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</si>
  <si>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</si>
  <si>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</si>
  <si>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</si>
  <si>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</si>
  <si>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</si>
  <si>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</si>
  <si>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</si>
  <si>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</si>
  <si>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</si>
  <si>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</si>
  <si>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</si>
  <si>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</si>
  <si>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</si>
  <si>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</si>
  <si>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</si>
  <si>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</si>
  <si>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</si>
  <si>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</si>
  <si>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</si>
  <si>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</si>
  <si>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</si>
  <si>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</si>
  <si>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</si>
  <si>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</si>
  <si>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</si>
  <si>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</si>
  <si>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</si>
  <si>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</si>
  <si>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</si>
  <si>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</si>
  <si>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</si>
  <si>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</si>
  <si>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</si>
  <si>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</si>
  <si>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</si>
  <si>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</si>
  <si>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</si>
  <si>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</si>
  <si>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</si>
  <si>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</si>
  <si>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</si>
  <si>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</si>
  <si>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</si>
  <si>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</si>
  <si>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</si>
  <si>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</si>
  <si>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</si>
  <si>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</si>
  <si>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</si>
  <si>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</si>
  <si>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</si>
  <si>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</si>
  <si>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</si>
  <si>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</si>
  <si>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</si>
  <si>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</si>
  <si>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</si>
  <si>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</si>
  <si>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</si>
  <si>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</si>
  <si>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</si>
  <si>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</si>
  <si>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</si>
  <si>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</si>
  <si>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</si>
  <si>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</si>
  <si>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</si>
  <si>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</si>
  <si>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</si>
  <si>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</si>
  <si>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</si>
  <si>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</si>
  <si>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</si>
  <si>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</si>
  <si>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</si>
  <si>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</si>
  <si>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</si>
  <si>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</si>
  <si>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</si>
  <si>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</si>
  <si>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</si>
  <si>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</si>
  <si>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</si>
  <si>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</si>
  <si>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</si>
  <si>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</si>
  <si>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</si>
  <si>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</si>
  <si>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</si>
  <si>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</si>
  <si>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</si>
  <si>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</si>
  <si>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</si>
  <si>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</si>
  <si>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</si>
  <si>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</si>
  <si>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</si>
  <si>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</si>
  <si>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</si>
  <si>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</si>
  <si>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</si>
  <si>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</si>
  <si>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三台县档案局</t>
  </si>
  <si>
    <t>单位：三台县档案局</t>
  </si>
  <si>
    <t>单位：三台县档案局</t>
  </si>
  <si>
    <t>单位：三台县档案局</t>
  </si>
  <si>
    <t>2017年预算数</t>
  </si>
  <si>
    <t>325301</t>
  </si>
  <si>
    <t>201</t>
  </si>
  <si>
    <t>26</t>
  </si>
  <si>
    <t>01</t>
  </si>
  <si>
    <t>04</t>
  </si>
  <si>
    <t>205</t>
  </si>
  <si>
    <t>08</t>
  </si>
  <si>
    <t>03</t>
  </si>
  <si>
    <t>208</t>
  </si>
  <si>
    <t>05</t>
  </si>
  <si>
    <t>210</t>
  </si>
  <si>
    <t>11</t>
  </si>
  <si>
    <t>221</t>
  </si>
  <si>
    <t>02</t>
  </si>
  <si>
    <t>2017年预算数</t>
  </si>
  <si>
    <t>社会保障缴费支出</t>
  </si>
  <si>
    <t>其它商品和服务支出</t>
  </si>
  <si>
    <t>奖励金</t>
  </si>
  <si>
    <t>其他对个人和家庭的补助支出</t>
  </si>
  <si>
    <t>项目支出</t>
  </si>
  <si>
    <t>行政事业类支出</t>
  </si>
  <si>
    <t>日常公用支也</t>
  </si>
  <si>
    <t>住房补贴</t>
  </si>
  <si>
    <t>数字档案建设经费</t>
  </si>
  <si>
    <t>档案馆运行及设备维护费</t>
  </si>
  <si>
    <t>重点档案抢救经费</t>
  </si>
  <si>
    <t>群众档案查阅经费</t>
  </si>
  <si>
    <t>档案馆安全保卫费</t>
  </si>
  <si>
    <t>六、科学技术支出</t>
  </si>
  <si>
    <t>七、文化体育与传媒支出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</si>
  <si>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</si>
  <si>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</si>
  <si>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</si>
  <si>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</si>
  <si>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</si>
  <si>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</si>
  <si>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</si>
  <si>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</si>
  <si>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</si>
  <si>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二十、粮油物资储备支出</t>
  </si>
  <si>
    <t>二十一、其他支出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</si>
  <si>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</si>
  <si>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</si>
  <si>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</si>
  <si>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</si>
  <si>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</si>
  <si>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</si>
  <si>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</si>
  <si>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</si>
  <si>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</si>
  <si>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</si>
  <si>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</si>
  <si>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</si>
  <si>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</si>
  <si>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</si>
  <si>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</si>
  <si>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</si>
  <si>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</si>
  <si>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</si>
  <si>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</si>
  <si>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</si>
  <si>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</si>
  <si>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</si>
  <si>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合计</t>
  </si>
  <si>
    <t>一般公共服务支出</t>
  </si>
  <si>
    <t>档案事务</t>
  </si>
  <si>
    <t xml:space="preserve">  行政运行</t>
  </si>
  <si>
    <t xml:space="preserve">  档案馆</t>
  </si>
  <si>
    <t>教育支出</t>
  </si>
  <si>
    <t>社会保障和就业支出</t>
  </si>
  <si>
    <t>医疗卫生与计划生育支出</t>
  </si>
  <si>
    <t>进修及培训</t>
  </si>
  <si>
    <t xml:space="preserve">  培训支出</t>
  </si>
  <si>
    <t>行政事业单位离退休</t>
  </si>
  <si>
    <t xml:space="preserve">  机关事业单位基本养老保险缴费支出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</si>
  <si>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</si>
  <si>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</si>
  <si>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</si>
  <si>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</si>
  <si>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</si>
  <si>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>01</t>
  </si>
  <si>
    <t>205</t>
  </si>
  <si>
    <t>205</t>
  </si>
  <si>
    <t>08</t>
  </si>
  <si>
    <t>08</t>
  </si>
  <si>
    <t>03</t>
  </si>
  <si>
    <t>208</t>
  </si>
  <si>
    <t>05</t>
  </si>
  <si>
    <t>210</t>
  </si>
  <si>
    <t>221</t>
  </si>
  <si>
    <t>02</t>
  </si>
  <si>
    <t>06</t>
  </si>
  <si>
    <t>07</t>
  </si>
  <si>
    <t>99</t>
  </si>
  <si>
    <t>科目名称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</si>
  <si>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</si>
  <si>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</si>
  <si>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</si>
  <si>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</si>
  <si>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</si>
  <si>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</si>
  <si>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</si>
  <si>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</si>
  <si>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</si>
  <si>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</si>
  <si>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</si>
  <si>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</si>
  <si>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</si>
  <si>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</si>
  <si>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</si>
  <si>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</si>
  <si>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</si>
  <si>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</si>
  <si>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>11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</si>
  <si>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</si>
  <si>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</si>
  <si>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</si>
  <si>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</si>
  <si>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</si>
  <si>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</si>
  <si>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</si>
  <si>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</si>
  <si>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</si>
  <si>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</si>
  <si>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</si>
  <si>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</si>
  <si>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</si>
  <si>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</si>
  <si>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</si>
  <si>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</si>
  <si>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</si>
  <si>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</si>
  <si>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住房公积金</t>
  </si>
  <si>
    <t xml:space="preserve">  其他对个人和家庭的补助支出</t>
  </si>
  <si>
    <t>单位：万元</t>
  </si>
  <si>
    <t>单位代码</t>
  </si>
  <si>
    <t>325301</t>
  </si>
  <si>
    <r>
      <t>报送日期：2</t>
    </r>
    <r>
      <rPr>
        <sz val="18"/>
        <rFont val="宋体"/>
        <family val="0"/>
      </rPr>
      <t>017</t>
    </r>
    <r>
      <rPr>
        <sz val="18"/>
        <rFont val="宋体"/>
        <family val="0"/>
      </rPr>
      <t xml:space="preserve">年  </t>
    </r>
    <r>
      <rPr>
        <sz val="18"/>
        <rFont val="宋体"/>
        <family val="0"/>
      </rPr>
      <t>5</t>
    </r>
    <r>
      <rPr>
        <sz val="18"/>
        <rFont val="宋体"/>
        <family val="0"/>
      </rPr>
      <t xml:space="preserve">月 </t>
    </r>
    <r>
      <rPr>
        <sz val="18"/>
        <rFont val="宋体"/>
        <family val="0"/>
      </rPr>
      <t>25</t>
    </r>
    <r>
      <rPr>
        <sz val="18"/>
        <rFont val="宋体"/>
        <family val="0"/>
      </rPr>
      <t>日</t>
    </r>
  </si>
  <si>
    <t>一般公共服务支出</t>
  </si>
  <si>
    <t>档案事务</t>
  </si>
  <si>
    <t xml:space="preserve">  行政运行</t>
  </si>
  <si>
    <t xml:space="preserve">  档案馆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</si>
  <si>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</si>
  <si>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</si>
  <si>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</si>
  <si>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</si>
  <si>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</si>
  <si>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机关事业单位基本养老保险缴费支出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</si>
  <si>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</si>
  <si>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</si>
  <si>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</si>
  <si>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</si>
  <si>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</si>
  <si>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</si>
  <si>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>325302</t>
  </si>
  <si>
    <t>325303</t>
  </si>
  <si>
    <t>325304</t>
  </si>
  <si>
    <t>325305</t>
  </si>
  <si>
    <t>325306</t>
  </si>
  <si>
    <t>325307</t>
  </si>
  <si>
    <t>325309</t>
  </si>
  <si>
    <t>325310</t>
  </si>
  <si>
    <t>325311</t>
  </si>
  <si>
    <t>221</t>
  </si>
  <si>
    <t>01</t>
  </si>
  <si>
    <t>210</t>
  </si>
  <si>
    <t>11</t>
  </si>
  <si>
    <t>208</t>
  </si>
  <si>
    <t>05</t>
  </si>
  <si>
    <t>26</t>
  </si>
  <si>
    <r>
      <t xml:space="preserve">201        </t>
    </r>
    <r>
      <rPr>
        <sz val="10"/>
        <rFont val="宋体"/>
        <family val="0"/>
      </rPr>
      <t xml:space="preserve">一、一般公共服务支出 </t>
    </r>
    <r>
      <rPr>
        <sz val="10"/>
        <rFont val="宋体"/>
        <family val="0"/>
      </rPr>
      <t xml:space="preserve">     </t>
    </r>
  </si>
  <si>
    <t>205         五、教育支出</t>
  </si>
  <si>
    <t>208       八、社会保障和就业支出</t>
  </si>
  <si>
    <t>210       九、医疗卫生与计划生育支出</t>
  </si>
  <si>
    <t>221      十九、住房保障支出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</si>
</sst>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_(* #,##0.00_);_(* \(#,##0.00\);_(* &quot;-&quot;??_);_(@_)"/>
    <numFmt numFmtId="181" formatCode="_(\$* #,##0.00_);_(\$* \(#,##0.00\);_(\$* &quot;-&quot;??_);_(@_)"/>
    <numFmt numFmtId="182" formatCode="_(\$* #,##0_);_(\$* \(#,##0\);_(\$* &quot;-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 "/>
  </numFmts>
  <fonts count="42"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 vertical="center" wrapText="1"/>
      <protection/>
    </xf>
    <xf numFmtId="0" fontId="8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2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24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8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79" fontId="0" fillId="0" borderId="14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4" borderId="17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left" vertical="center" shrinkToFi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87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8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2"/>
    </row>
    <row r="3" ht="63.75" customHeight="1">
      <c r="A3" s="103" t="s">
        <v>131</v>
      </c>
    </row>
    <row r="4" ht="107.25" customHeight="1">
      <c r="A4" s="104" t="s">
        <v>0</v>
      </c>
    </row>
    <row r="5" ht="409.5" customHeight="1" hidden="1">
      <c r="A5" s="105">
        <v>3.637978807091713E-12</v>
      </c>
    </row>
    <row r="6" ht="22.5">
      <c r="A6" s="106"/>
    </row>
    <row r="7" ht="57" customHeight="1">
      <c r="A7" s="106"/>
    </row>
    <row r="8" ht="78" customHeight="1"/>
    <row r="9" ht="58.5" customHeight="1">
      <c r="A9" s="135" t="s">
        <v>273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31" sqref="E3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67"/>
      <c r="B1" s="167"/>
      <c r="C1" s="16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0" t="s">
        <v>124</v>
      </c>
      <c r="B3" s="140"/>
      <c r="C3" s="140"/>
      <c r="D3" s="140"/>
      <c r="E3" s="140"/>
      <c r="F3" s="140"/>
      <c r="G3" s="140"/>
      <c r="H3" s="14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132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50" t="s">
        <v>125</v>
      </c>
      <c r="G5" s="150"/>
      <c r="H5" s="15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68" t="s">
        <v>41</v>
      </c>
      <c r="E6" s="143" t="s">
        <v>59</v>
      </c>
      <c r="F6" s="142" t="s">
        <v>30</v>
      </c>
      <c r="G6" s="142" t="s">
        <v>55</v>
      </c>
      <c r="H6" s="150" t="s">
        <v>56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73"/>
      <c r="E7" s="144"/>
      <c r="F7" s="145"/>
      <c r="G7" s="145"/>
      <c r="H7" s="15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126</v>
      </c>
      <c r="I2" s="51"/>
    </row>
    <row r="3" spans="1:9" ht="25.5" customHeight="1">
      <c r="A3" s="140" t="s">
        <v>127</v>
      </c>
      <c r="B3" s="140"/>
      <c r="C3" s="140"/>
      <c r="D3" s="140"/>
      <c r="E3" s="140"/>
      <c r="F3" s="140"/>
      <c r="G3" s="140"/>
      <c r="H3" s="140"/>
      <c r="I3" s="51"/>
    </row>
    <row r="4" spans="1:9" ht="19.5" customHeight="1">
      <c r="A4" s="6" t="s">
        <v>134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43" t="s">
        <v>115</v>
      </c>
      <c r="B5" s="143" t="s">
        <v>116</v>
      </c>
      <c r="C5" s="150" t="s">
        <v>117</v>
      </c>
      <c r="D5" s="150"/>
      <c r="E5" s="150"/>
      <c r="F5" s="150"/>
      <c r="G5" s="150"/>
      <c r="H5" s="150"/>
      <c r="I5" s="51"/>
    </row>
    <row r="6" spans="1:9" ht="19.5" customHeight="1">
      <c r="A6" s="143"/>
      <c r="B6" s="143"/>
      <c r="C6" s="169" t="s">
        <v>30</v>
      </c>
      <c r="D6" s="171" t="s">
        <v>118</v>
      </c>
      <c r="E6" s="36" t="s">
        <v>119</v>
      </c>
      <c r="F6" s="37"/>
      <c r="G6" s="37"/>
      <c r="H6" s="172" t="s">
        <v>120</v>
      </c>
      <c r="I6" s="51"/>
    </row>
    <row r="7" spans="1:9" ht="33.75" customHeight="1">
      <c r="A7" s="144"/>
      <c r="B7" s="144"/>
      <c r="C7" s="170"/>
      <c r="D7" s="145"/>
      <c r="E7" s="38" t="s">
        <v>45</v>
      </c>
      <c r="F7" s="39" t="s">
        <v>121</v>
      </c>
      <c r="G7" s="40" t="s">
        <v>122</v>
      </c>
      <c r="H7" s="164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67"/>
      <c r="B1" s="167"/>
      <c r="C1" s="16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0" t="s">
        <v>129</v>
      </c>
      <c r="B3" s="140"/>
      <c r="C3" s="140"/>
      <c r="D3" s="140"/>
      <c r="E3" s="140"/>
      <c r="F3" s="140"/>
      <c r="G3" s="140"/>
      <c r="H3" s="14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134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50" t="s">
        <v>130</v>
      </c>
      <c r="G5" s="150"/>
      <c r="H5" s="15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68" t="s">
        <v>41</v>
      </c>
      <c r="E6" s="143" t="s">
        <v>59</v>
      </c>
      <c r="F6" s="142" t="s">
        <v>30</v>
      </c>
      <c r="G6" s="142" t="s">
        <v>55</v>
      </c>
      <c r="H6" s="150" t="s">
        <v>56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73"/>
      <c r="E7" s="144"/>
      <c r="F7" s="145"/>
      <c r="G7" s="145"/>
      <c r="H7" s="15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PageLayoutView="0" workbookViewId="0" topLeftCell="A13">
      <selection activeCell="B14" sqref="B14"/>
    </sheetView>
  </sheetViews>
  <sheetFormatPr defaultColWidth="9.0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9.00390625" style="1" customWidth="1"/>
  </cols>
  <sheetData>
    <row r="1" ht="20.25" customHeight="1">
      <c r="A1" s="99"/>
    </row>
    <row r="2" spans="1:31" ht="20.25" customHeight="1">
      <c r="A2" s="67"/>
      <c r="B2" s="67"/>
      <c r="C2" s="67"/>
      <c r="D2" s="34" t="s">
        <v>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20.25" customHeight="1">
      <c r="A3" s="140" t="s">
        <v>2</v>
      </c>
      <c r="B3" s="140"/>
      <c r="C3" s="140"/>
      <c r="D3" s="14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20.25" customHeight="1">
      <c r="A4" s="68" t="s">
        <v>132</v>
      </c>
      <c r="B4" s="68"/>
      <c r="C4" s="32"/>
      <c r="D4" s="7" t="s">
        <v>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25.5" customHeight="1">
      <c r="A5" s="69" t="s">
        <v>4</v>
      </c>
      <c r="B5" s="69"/>
      <c r="C5" s="69" t="s">
        <v>5</v>
      </c>
      <c r="D5" s="6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25.5" customHeight="1">
      <c r="A6" s="82" t="s">
        <v>6</v>
      </c>
      <c r="B6" s="82" t="s">
        <v>135</v>
      </c>
      <c r="C6" s="82" t="s">
        <v>6</v>
      </c>
      <c r="D6" s="100" t="s">
        <v>135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25.5" customHeight="1">
      <c r="A7" s="81" t="s">
        <v>7</v>
      </c>
      <c r="B7" s="78">
        <v>389.15</v>
      </c>
      <c r="C7" s="81" t="s">
        <v>306</v>
      </c>
      <c r="D7" s="78">
        <v>346.93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25.5" customHeight="1">
      <c r="A8" s="81" t="s">
        <v>8</v>
      </c>
      <c r="B8" s="78">
        <v>0</v>
      </c>
      <c r="C8" s="81" t="s">
        <v>9</v>
      </c>
      <c r="D8" s="78">
        <v>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25.5" customHeight="1">
      <c r="A9" s="81" t="s">
        <v>10</v>
      </c>
      <c r="B9" s="78">
        <v>0</v>
      </c>
      <c r="C9" s="81" t="s">
        <v>11</v>
      </c>
      <c r="D9" s="78">
        <v>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25.5" customHeight="1">
      <c r="A10" s="81" t="s">
        <v>12</v>
      </c>
      <c r="B10" s="78">
        <v>0</v>
      </c>
      <c r="C10" s="81" t="s">
        <v>13</v>
      </c>
      <c r="D10" s="78">
        <v>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25.5" customHeight="1">
      <c r="A11" s="81" t="s">
        <v>14</v>
      </c>
      <c r="B11" s="78">
        <v>0</v>
      </c>
      <c r="C11" s="81" t="s">
        <v>307</v>
      </c>
      <c r="D11" s="78">
        <v>5.9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25.5" customHeight="1">
      <c r="A12" s="81" t="s">
        <v>15</v>
      </c>
      <c r="B12" s="78">
        <v>0</v>
      </c>
      <c r="C12" s="81" t="s">
        <v>164</v>
      </c>
      <c r="D12" s="78">
        <v>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25.5" customHeight="1">
      <c r="A13" s="81"/>
      <c r="B13" s="78"/>
      <c r="C13" s="81" t="s">
        <v>165</v>
      </c>
      <c r="D13" s="78"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25.5" customHeight="1">
      <c r="A14" s="81"/>
      <c r="B14" s="78"/>
      <c r="C14" s="81" t="s">
        <v>308</v>
      </c>
      <c r="D14" s="78">
        <v>19.47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25.5" customHeight="1">
      <c r="A15" s="81"/>
      <c r="B15" s="78"/>
      <c r="C15" s="81" t="s">
        <v>309</v>
      </c>
      <c r="D15" s="78">
        <v>5.86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25.5" customHeight="1">
      <c r="A16" s="81"/>
      <c r="B16" s="78"/>
      <c r="C16" s="81" t="s">
        <v>166</v>
      </c>
      <c r="D16" s="78"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25.5" customHeight="1">
      <c r="A17" s="81"/>
      <c r="B17" s="78"/>
      <c r="C17" s="81" t="s">
        <v>167</v>
      </c>
      <c r="D17" s="78"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25.5" customHeight="1">
      <c r="A18" s="81"/>
      <c r="B18" s="78"/>
      <c r="C18" s="81" t="s">
        <v>168</v>
      </c>
      <c r="D18" s="78"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25.5" customHeight="1">
      <c r="A19" s="81"/>
      <c r="B19" s="78"/>
      <c r="C19" s="81" t="s">
        <v>169</v>
      </c>
      <c r="D19" s="78"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25.5" customHeight="1">
      <c r="A20" s="81"/>
      <c r="B20" s="78"/>
      <c r="C20" s="81" t="s">
        <v>170</v>
      </c>
      <c r="D20" s="78"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ht="25.5" customHeight="1">
      <c r="A21" s="81"/>
      <c r="B21" s="78"/>
      <c r="C21" s="81" t="s">
        <v>171</v>
      </c>
      <c r="D21" s="78">
        <v>0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ht="25.5" customHeight="1">
      <c r="A22" s="81"/>
      <c r="B22" s="78"/>
      <c r="C22" s="81" t="s">
        <v>172</v>
      </c>
      <c r="D22" s="78"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ht="25.5" customHeight="1">
      <c r="A23" s="81"/>
      <c r="B23" s="78"/>
      <c r="C23" s="81" t="s">
        <v>173</v>
      </c>
      <c r="D23" s="78">
        <v>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ht="25.5" customHeight="1">
      <c r="A24" s="81"/>
      <c r="B24" s="78"/>
      <c r="C24" s="81" t="s">
        <v>174</v>
      </c>
      <c r="D24" s="78"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ht="25.5" customHeight="1">
      <c r="A25" s="81"/>
      <c r="B25" s="78"/>
      <c r="C25" s="81" t="s">
        <v>310</v>
      </c>
      <c r="D25" s="78">
        <v>10.99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ht="25.5" customHeight="1">
      <c r="A26" s="81"/>
      <c r="B26" s="78"/>
      <c r="C26" s="81" t="s">
        <v>175</v>
      </c>
      <c r="D26" s="78">
        <v>0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ht="25.5" customHeight="1">
      <c r="A27" s="81"/>
      <c r="B27" s="78"/>
      <c r="C27" s="81" t="s">
        <v>176</v>
      </c>
      <c r="D27" s="78">
        <v>0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ht="25.5" customHeight="1">
      <c r="A28" s="81"/>
      <c r="B28" s="78"/>
      <c r="C28" s="81"/>
      <c r="D28" s="83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ht="25.5" customHeight="1">
      <c r="A29" s="82" t="s">
        <v>17</v>
      </c>
      <c r="B29" s="83">
        <v>389.15</v>
      </c>
      <c r="C29" s="82" t="s">
        <v>18</v>
      </c>
      <c r="D29" s="83">
        <v>389.15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ht="25.5" customHeight="1">
      <c r="A30" s="81" t="s">
        <v>19</v>
      </c>
      <c r="B30" s="78"/>
      <c r="C30" s="81" t="s">
        <v>20</v>
      </c>
      <c r="D30" s="78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ht="25.5" customHeight="1">
      <c r="A31" s="81" t="s">
        <v>21</v>
      </c>
      <c r="B31" s="78"/>
      <c r="C31" s="81" t="s">
        <v>22</v>
      </c>
      <c r="D31" s="78"/>
      <c r="E31" s="90"/>
      <c r="F31" s="90"/>
      <c r="G31" s="101" t="s">
        <v>23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ht="25.5" customHeight="1">
      <c r="A32" s="81"/>
      <c r="B32" s="78"/>
      <c r="C32" s="81" t="s">
        <v>24</v>
      </c>
      <c r="D32" s="7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ht="25.5" customHeight="1">
      <c r="A33" s="81"/>
      <c r="B33" s="85"/>
      <c r="C33" s="81"/>
      <c r="D33" s="83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1" ht="25.5" customHeight="1">
      <c r="A34" s="82" t="s">
        <v>25</v>
      </c>
      <c r="B34" s="85">
        <v>389.15</v>
      </c>
      <c r="C34" s="82" t="s">
        <v>26</v>
      </c>
      <c r="D34" s="83">
        <v>389.15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</row>
    <row r="35" spans="1:31" ht="20.25" customHeight="1">
      <c r="A35" s="87"/>
      <c r="B35" s="88"/>
      <c r="C35" s="89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4">
      <selection activeCell="H20" sqref="H20"/>
    </sheetView>
  </sheetViews>
  <sheetFormatPr defaultColWidth="9.0039062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9.00390625" style="1" customWidth="1"/>
  </cols>
  <sheetData>
    <row r="1" spans="1:4" ht="27" customHeight="1">
      <c r="A1" s="141"/>
      <c r="B1" s="141"/>
      <c r="C1" s="141"/>
      <c r="D1" s="141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7"/>
      <c r="T2" s="98" t="s">
        <v>27</v>
      </c>
    </row>
    <row r="3" spans="1:20" ht="19.5" customHeight="1">
      <c r="A3" s="140" t="s">
        <v>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9.5" customHeight="1">
      <c r="A4" s="5" t="s">
        <v>132</v>
      </c>
      <c r="B4" s="5"/>
      <c r="C4" s="5"/>
      <c r="D4" s="5"/>
      <c r="E4" s="5"/>
      <c r="F4" s="35"/>
      <c r="G4" s="35"/>
      <c r="H4" s="35"/>
      <c r="I4" s="35"/>
      <c r="J4" s="62"/>
      <c r="K4" s="62"/>
      <c r="L4" s="62"/>
      <c r="M4" s="62"/>
      <c r="N4" s="62"/>
      <c r="O4" s="62"/>
      <c r="P4" s="62"/>
      <c r="Q4" s="62"/>
      <c r="R4" s="62"/>
      <c r="S4" s="24"/>
      <c r="T4" s="7" t="s">
        <v>3</v>
      </c>
    </row>
    <row r="5" spans="1:20" ht="19.5" customHeight="1">
      <c r="A5" s="8" t="s">
        <v>29</v>
      </c>
      <c r="B5" s="8"/>
      <c r="C5" s="8"/>
      <c r="D5" s="9"/>
      <c r="E5" s="10"/>
      <c r="F5" s="142" t="s">
        <v>30</v>
      </c>
      <c r="G5" s="150" t="s">
        <v>31</v>
      </c>
      <c r="H5" s="142" t="s">
        <v>32</v>
      </c>
      <c r="I5" s="142" t="s">
        <v>33</v>
      </c>
      <c r="J5" s="142" t="s">
        <v>34</v>
      </c>
      <c r="K5" s="142" t="s">
        <v>35</v>
      </c>
      <c r="L5" s="142"/>
      <c r="M5" s="148" t="s">
        <v>36</v>
      </c>
      <c r="N5" s="12" t="s">
        <v>37</v>
      </c>
      <c r="O5" s="96"/>
      <c r="P5" s="96"/>
      <c r="Q5" s="96"/>
      <c r="R5" s="96"/>
      <c r="S5" s="142" t="s">
        <v>38</v>
      </c>
      <c r="T5" s="142" t="s">
        <v>39</v>
      </c>
    </row>
    <row r="6" spans="1:20" ht="19.5" customHeight="1">
      <c r="A6" s="11" t="s">
        <v>40</v>
      </c>
      <c r="B6" s="11"/>
      <c r="C6" s="63"/>
      <c r="D6" s="143" t="s">
        <v>41</v>
      </c>
      <c r="E6" s="143" t="s">
        <v>42</v>
      </c>
      <c r="F6" s="142"/>
      <c r="G6" s="150"/>
      <c r="H6" s="142"/>
      <c r="I6" s="142"/>
      <c r="J6" s="142"/>
      <c r="K6" s="146" t="s">
        <v>43</v>
      </c>
      <c r="L6" s="142" t="s">
        <v>44</v>
      </c>
      <c r="M6" s="148"/>
      <c r="N6" s="142" t="s">
        <v>45</v>
      </c>
      <c r="O6" s="142" t="s">
        <v>46</v>
      </c>
      <c r="P6" s="142" t="s">
        <v>47</v>
      </c>
      <c r="Q6" s="142" t="s">
        <v>48</v>
      </c>
      <c r="R6" s="142" t="s">
        <v>49</v>
      </c>
      <c r="S6" s="142"/>
      <c r="T6" s="142"/>
    </row>
    <row r="7" spans="1:20" ht="30.75" customHeight="1">
      <c r="A7" s="15" t="s">
        <v>50</v>
      </c>
      <c r="B7" s="14" t="s">
        <v>51</v>
      </c>
      <c r="C7" s="16" t="s">
        <v>52</v>
      </c>
      <c r="D7" s="144"/>
      <c r="E7" s="144"/>
      <c r="F7" s="145"/>
      <c r="G7" s="151"/>
      <c r="H7" s="145"/>
      <c r="I7" s="145"/>
      <c r="J7" s="145"/>
      <c r="K7" s="147"/>
      <c r="L7" s="145"/>
      <c r="M7" s="149"/>
      <c r="N7" s="145"/>
      <c r="O7" s="145"/>
      <c r="P7" s="145"/>
      <c r="Q7" s="145"/>
      <c r="R7" s="145"/>
      <c r="S7" s="145"/>
      <c r="T7" s="145"/>
    </row>
    <row r="8" spans="1:20" ht="30.75" customHeight="1">
      <c r="A8" s="16"/>
      <c r="B8" s="118"/>
      <c r="C8" s="16"/>
      <c r="D8" s="111"/>
      <c r="E8" s="111" t="s">
        <v>177</v>
      </c>
      <c r="F8" s="54">
        <f>SUM(F9)</f>
        <v>389.15</v>
      </c>
      <c r="G8" s="117"/>
      <c r="H8" s="54">
        <f>SUM(H9)</f>
        <v>389.15</v>
      </c>
      <c r="I8" s="111"/>
      <c r="J8" s="109"/>
      <c r="K8" s="119"/>
      <c r="L8" s="111"/>
      <c r="M8" s="110"/>
      <c r="N8" s="113"/>
      <c r="O8" s="111"/>
      <c r="P8" s="111"/>
      <c r="Q8" s="111"/>
      <c r="R8" s="109"/>
      <c r="S8" s="113"/>
      <c r="T8" s="109"/>
    </row>
    <row r="9" spans="1:20" ht="30.75" customHeight="1">
      <c r="A9" s="16"/>
      <c r="B9" s="118"/>
      <c r="C9" s="16"/>
      <c r="D9" s="111">
        <v>325301</v>
      </c>
      <c r="E9" s="128" t="s">
        <v>131</v>
      </c>
      <c r="F9" s="54">
        <f>SUM(H9)</f>
        <v>389.15</v>
      </c>
      <c r="G9" s="117"/>
      <c r="H9" s="54">
        <f>SUM(H10+H14+H17+H20+H23)</f>
        <v>389.15</v>
      </c>
      <c r="I9" s="111"/>
      <c r="J9" s="109"/>
      <c r="K9" s="119"/>
      <c r="L9" s="111"/>
      <c r="M9" s="110"/>
      <c r="N9" s="113"/>
      <c r="O9" s="111"/>
      <c r="P9" s="111"/>
      <c r="Q9" s="111"/>
      <c r="R9" s="109"/>
      <c r="S9" s="113"/>
      <c r="T9" s="109"/>
    </row>
    <row r="10" spans="1:20" ht="23.25" customHeight="1">
      <c r="A10" s="17" t="s">
        <v>137</v>
      </c>
      <c r="B10" s="17"/>
      <c r="C10" s="17"/>
      <c r="D10" s="17" t="s">
        <v>136</v>
      </c>
      <c r="E10" s="17" t="s">
        <v>274</v>
      </c>
      <c r="F10" s="54">
        <f>SUM(H10)</f>
        <v>346.93</v>
      </c>
      <c r="G10" s="54"/>
      <c r="H10" s="54">
        <f>SUM(H11)</f>
        <v>346.93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137</v>
      </c>
      <c r="B11" s="17" t="s">
        <v>305</v>
      </c>
      <c r="C11" s="17"/>
      <c r="D11" s="17" t="s">
        <v>136</v>
      </c>
      <c r="E11" s="17" t="s">
        <v>275</v>
      </c>
      <c r="F11" s="54">
        <f aca="true" t="shared" si="0" ref="F11:F25">SUM(H11)</f>
        <v>346.93</v>
      </c>
      <c r="G11" s="54"/>
      <c r="H11" s="54">
        <f>SUM(H12:H13)</f>
        <v>346.93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137</v>
      </c>
      <c r="B12" s="17" t="s">
        <v>138</v>
      </c>
      <c r="C12" s="17" t="s">
        <v>300</v>
      </c>
      <c r="D12" s="17" t="s">
        <v>136</v>
      </c>
      <c r="E12" s="17" t="s">
        <v>276</v>
      </c>
      <c r="F12" s="54">
        <f t="shared" si="0"/>
        <v>157.93</v>
      </c>
      <c r="G12" s="54"/>
      <c r="H12" s="54">
        <v>157.93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137</v>
      </c>
      <c r="B13" s="17" t="s">
        <v>138</v>
      </c>
      <c r="C13" s="17" t="s">
        <v>140</v>
      </c>
      <c r="D13" s="17" t="s">
        <v>136</v>
      </c>
      <c r="E13" s="17" t="s">
        <v>277</v>
      </c>
      <c r="F13" s="54">
        <f t="shared" si="0"/>
        <v>189</v>
      </c>
      <c r="G13" s="54"/>
      <c r="H13" s="54">
        <v>189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141</v>
      </c>
      <c r="B14" s="17"/>
      <c r="C14" s="41"/>
      <c r="D14" s="64"/>
      <c r="E14" s="17" t="s">
        <v>278</v>
      </c>
      <c r="F14" s="54">
        <f t="shared" si="0"/>
        <v>5.9</v>
      </c>
      <c r="G14" s="54"/>
      <c r="H14" s="54">
        <f>SUM(H15)</f>
        <v>5.9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141</v>
      </c>
      <c r="B15" s="17" t="s">
        <v>142</v>
      </c>
      <c r="C15" s="17"/>
      <c r="D15" s="17" t="s">
        <v>136</v>
      </c>
      <c r="E15" s="17" t="s">
        <v>279</v>
      </c>
      <c r="F15" s="54">
        <f t="shared" si="0"/>
        <v>5.9</v>
      </c>
      <c r="G15" s="54"/>
      <c r="H15" s="54">
        <f>SUM(H16)</f>
        <v>5.9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141</v>
      </c>
      <c r="B16" s="17" t="s">
        <v>142</v>
      </c>
      <c r="C16" s="17" t="s">
        <v>143</v>
      </c>
      <c r="D16" s="17" t="s">
        <v>290</v>
      </c>
      <c r="E16" s="17" t="s">
        <v>280</v>
      </c>
      <c r="F16" s="54">
        <f t="shared" si="0"/>
        <v>5.9</v>
      </c>
      <c r="G16" s="54"/>
      <c r="H16" s="54">
        <v>5.9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303</v>
      </c>
      <c r="B17" s="17"/>
      <c r="C17" s="17"/>
      <c r="D17" s="17" t="s">
        <v>291</v>
      </c>
      <c r="E17" s="17" t="s">
        <v>281</v>
      </c>
      <c r="F17" s="54">
        <f t="shared" si="0"/>
        <v>19.47</v>
      </c>
      <c r="G17" s="54"/>
      <c r="H17" s="54">
        <f>SUM(H18)</f>
        <v>19.47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 t="s">
        <v>303</v>
      </c>
      <c r="B18" s="17" t="s">
        <v>304</v>
      </c>
      <c r="C18" s="17"/>
      <c r="D18" s="17" t="s">
        <v>292</v>
      </c>
      <c r="E18" s="17" t="s">
        <v>282</v>
      </c>
      <c r="F18" s="54">
        <f t="shared" si="0"/>
        <v>19.47</v>
      </c>
      <c r="G18" s="54"/>
      <c r="H18" s="54">
        <f>SUM(H19)</f>
        <v>19.47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144</v>
      </c>
      <c r="B19" s="17" t="s">
        <v>145</v>
      </c>
      <c r="C19" s="17" t="s">
        <v>145</v>
      </c>
      <c r="D19" s="17" t="s">
        <v>293</v>
      </c>
      <c r="E19" s="17" t="s">
        <v>283</v>
      </c>
      <c r="F19" s="54">
        <f t="shared" si="0"/>
        <v>19.47</v>
      </c>
      <c r="G19" s="54"/>
      <c r="H19" s="54">
        <v>19.47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 t="s">
        <v>301</v>
      </c>
      <c r="B20" s="17"/>
      <c r="C20" s="17"/>
      <c r="D20" s="17" t="s">
        <v>294</v>
      </c>
      <c r="E20" s="17" t="s">
        <v>284</v>
      </c>
      <c r="F20" s="54">
        <f t="shared" si="0"/>
        <v>5.86</v>
      </c>
      <c r="G20" s="54"/>
      <c r="H20" s="54">
        <f>SUM(H21)</f>
        <v>5.86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 t="s">
        <v>301</v>
      </c>
      <c r="B21" s="17" t="s">
        <v>302</v>
      </c>
      <c r="C21" s="17"/>
      <c r="D21" s="17" t="s">
        <v>295</v>
      </c>
      <c r="E21" s="17" t="s">
        <v>285</v>
      </c>
      <c r="F21" s="54">
        <f t="shared" si="0"/>
        <v>5.86</v>
      </c>
      <c r="G21" s="54"/>
      <c r="H21" s="54">
        <f>SUM(H22)</f>
        <v>5.86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 t="s">
        <v>146</v>
      </c>
      <c r="B22" s="17" t="s">
        <v>147</v>
      </c>
      <c r="C22" s="17" t="s">
        <v>139</v>
      </c>
      <c r="D22" s="17" t="s">
        <v>136</v>
      </c>
      <c r="E22" s="17" t="s">
        <v>286</v>
      </c>
      <c r="F22" s="54">
        <f t="shared" si="0"/>
        <v>5.86</v>
      </c>
      <c r="G22" s="54"/>
      <c r="H22" s="54">
        <v>5.86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 t="s">
        <v>299</v>
      </c>
      <c r="B23" s="17"/>
      <c r="C23" s="17"/>
      <c r="D23" s="17" t="s">
        <v>296</v>
      </c>
      <c r="E23" s="17" t="s">
        <v>287</v>
      </c>
      <c r="F23" s="54">
        <f t="shared" si="0"/>
        <v>10.99</v>
      </c>
      <c r="G23" s="54"/>
      <c r="H23" s="54">
        <f>SUM(H24)</f>
        <v>10.99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 t="s">
        <v>299</v>
      </c>
      <c r="B24" s="17" t="s">
        <v>300</v>
      </c>
      <c r="C24" s="17"/>
      <c r="D24" s="17" t="s">
        <v>297</v>
      </c>
      <c r="E24" s="17" t="s">
        <v>288</v>
      </c>
      <c r="F24" s="54">
        <f t="shared" si="0"/>
        <v>10.99</v>
      </c>
      <c r="G24" s="54"/>
      <c r="H24" s="54">
        <f>SUM(H25)</f>
        <v>10.99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 t="s">
        <v>148</v>
      </c>
      <c r="B25" s="17" t="s">
        <v>149</v>
      </c>
      <c r="C25" s="17" t="s">
        <v>139</v>
      </c>
      <c r="D25" s="17" t="s">
        <v>298</v>
      </c>
      <c r="E25" s="17" t="s">
        <v>289</v>
      </c>
      <c r="F25" s="54">
        <f t="shared" si="0"/>
        <v>10.99</v>
      </c>
      <c r="G25" s="54"/>
      <c r="H25" s="54">
        <v>10.99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/>
      <c r="B27" s="17"/>
      <c r="C27" s="17"/>
      <c r="D27" s="17"/>
      <c r="E27" s="17"/>
      <c r="F27" s="54"/>
      <c r="G27" s="54"/>
      <c r="H27" s="54"/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/>
      <c r="B28" s="17"/>
      <c r="C28" s="17"/>
      <c r="D28" s="17"/>
      <c r="E28" s="17"/>
      <c r="F28" s="54"/>
      <c r="G28" s="54"/>
      <c r="H28" s="54"/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</sheetData>
  <sheetProtection/>
  <mergeCells count="20">
    <mergeCell ref="S5:S7"/>
    <mergeCell ref="T5:T7"/>
    <mergeCell ref="O6:O7"/>
    <mergeCell ref="P6:P7"/>
    <mergeCell ref="Q6:Q7"/>
    <mergeCell ref="R6:R7"/>
    <mergeCell ref="G5:G7"/>
    <mergeCell ref="H5:H7"/>
    <mergeCell ref="I5:I7"/>
    <mergeCell ref="J5:J7"/>
    <mergeCell ref="A1:D1"/>
    <mergeCell ref="A3:T3"/>
    <mergeCell ref="K5:L5"/>
    <mergeCell ref="D6:D7"/>
    <mergeCell ref="E6:E7"/>
    <mergeCell ref="F5:F7"/>
    <mergeCell ref="K6:K7"/>
    <mergeCell ref="L6:L7"/>
    <mergeCell ref="M5:M7"/>
    <mergeCell ref="N6:N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F12" sqref="F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2"/>
      <c r="B1" s="152"/>
      <c r="C1" s="152"/>
      <c r="D1" s="152"/>
    </row>
    <row r="2" spans="1:10" ht="19.5" customHeight="1">
      <c r="A2" s="32"/>
      <c r="B2" s="92"/>
      <c r="C2" s="92"/>
      <c r="D2" s="92"/>
      <c r="E2" s="92"/>
      <c r="F2" s="92"/>
      <c r="G2" s="92"/>
      <c r="H2" s="92"/>
      <c r="I2" s="92"/>
      <c r="J2" s="95" t="s">
        <v>53</v>
      </c>
    </row>
    <row r="3" spans="1:10" ht="19.5" customHeight="1">
      <c r="A3" s="140" t="s">
        <v>54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9.5" customHeight="1">
      <c r="A4" s="68" t="s">
        <v>132</v>
      </c>
      <c r="B4" s="68"/>
      <c r="C4" s="68"/>
      <c r="D4" s="68"/>
      <c r="E4" s="68"/>
      <c r="F4" s="93"/>
      <c r="G4" s="93"/>
      <c r="H4" s="93"/>
      <c r="I4" s="93"/>
      <c r="J4" s="7" t="s">
        <v>3</v>
      </c>
      <c r="K4" s="24"/>
      <c r="L4" s="24"/>
    </row>
    <row r="5" spans="1:12" ht="19.5" customHeight="1">
      <c r="A5" s="69" t="s">
        <v>29</v>
      </c>
      <c r="B5" s="69"/>
      <c r="C5" s="69"/>
      <c r="D5" s="69"/>
      <c r="E5" s="69"/>
      <c r="F5" s="154" t="s">
        <v>30</v>
      </c>
      <c r="G5" s="154" t="s">
        <v>55</v>
      </c>
      <c r="H5" s="155" t="s">
        <v>56</v>
      </c>
      <c r="I5" s="153" t="s">
        <v>57</v>
      </c>
      <c r="J5" s="153" t="s">
        <v>58</v>
      </c>
      <c r="K5" s="24"/>
      <c r="L5" s="24"/>
    </row>
    <row r="6" spans="1:12" ht="19.5" customHeight="1">
      <c r="A6" s="69" t="s">
        <v>40</v>
      </c>
      <c r="B6" s="69"/>
      <c r="C6" s="69"/>
      <c r="D6" s="153" t="s">
        <v>41</v>
      </c>
      <c r="E6" s="153" t="s">
        <v>59</v>
      </c>
      <c r="F6" s="154"/>
      <c r="G6" s="154"/>
      <c r="H6" s="156"/>
      <c r="I6" s="153"/>
      <c r="J6" s="153"/>
      <c r="K6" s="24"/>
      <c r="L6" s="24"/>
    </row>
    <row r="7" spans="1:12" ht="20.25" customHeight="1">
      <c r="A7" s="94" t="s">
        <v>50</v>
      </c>
      <c r="B7" s="94" t="s">
        <v>51</v>
      </c>
      <c r="C7" s="70" t="s">
        <v>52</v>
      </c>
      <c r="D7" s="153"/>
      <c r="E7" s="153"/>
      <c r="F7" s="154"/>
      <c r="G7" s="154"/>
      <c r="H7" s="157"/>
      <c r="I7" s="153"/>
      <c r="J7" s="153"/>
      <c r="K7" s="24"/>
      <c r="L7" s="24"/>
    </row>
    <row r="8" spans="1:12" ht="20.25" customHeight="1">
      <c r="A8" s="120"/>
      <c r="B8" s="120"/>
      <c r="C8" s="121"/>
      <c r="D8" s="111"/>
      <c r="E8" s="111" t="s">
        <v>177</v>
      </c>
      <c r="F8" s="54">
        <f>SUM(G8:H8)</f>
        <v>389.15000000000003</v>
      </c>
      <c r="G8" s="122">
        <f>SUM(G9)</f>
        <v>200.15000000000003</v>
      </c>
      <c r="H8" s="122">
        <v>189</v>
      </c>
      <c r="I8" s="112"/>
      <c r="J8" s="112"/>
      <c r="K8" s="24"/>
      <c r="L8" s="24"/>
    </row>
    <row r="9" spans="1:12" ht="20.25" customHeight="1">
      <c r="A9" s="120"/>
      <c r="B9" s="120"/>
      <c r="C9" s="121"/>
      <c r="D9" s="111">
        <v>325301</v>
      </c>
      <c r="E9" s="128" t="s">
        <v>131</v>
      </c>
      <c r="F9" s="54">
        <f>SUM(G9:H9)</f>
        <v>389.15000000000003</v>
      </c>
      <c r="G9" s="122">
        <f>SUM(G10+G14+G17+G20+G23)</f>
        <v>200.15000000000003</v>
      </c>
      <c r="H9" s="122">
        <f>SUM(H10+H14+H17+H20+H23)</f>
        <v>189</v>
      </c>
      <c r="I9" s="112"/>
      <c r="J9" s="112"/>
      <c r="K9" s="24"/>
      <c r="L9" s="24"/>
    </row>
    <row r="10" spans="1:10" ht="20.25" customHeight="1">
      <c r="A10" s="17" t="s">
        <v>137</v>
      </c>
      <c r="B10" s="17"/>
      <c r="C10" s="17"/>
      <c r="D10" s="17" t="s">
        <v>136</v>
      </c>
      <c r="E10" s="17" t="s">
        <v>274</v>
      </c>
      <c r="F10" s="122">
        <f>SUM(G10:H10)</f>
        <v>346.93</v>
      </c>
      <c r="G10" s="122">
        <f>SUM(G11)</f>
        <v>157.93</v>
      </c>
      <c r="H10" s="122">
        <f>SUM(H11)</f>
        <v>189</v>
      </c>
      <c r="I10" s="107"/>
      <c r="J10" s="107"/>
    </row>
    <row r="11" spans="1:10" ht="20.25" customHeight="1">
      <c r="A11" s="17" t="s">
        <v>137</v>
      </c>
      <c r="B11" s="17" t="s">
        <v>305</v>
      </c>
      <c r="C11" s="17"/>
      <c r="D11" s="17" t="s">
        <v>136</v>
      </c>
      <c r="E11" s="17" t="s">
        <v>275</v>
      </c>
      <c r="F11" s="122">
        <f aca="true" t="shared" si="0" ref="F11:F25">SUM(G11:H11)</f>
        <v>346.93</v>
      </c>
      <c r="G11" s="122">
        <f>SUM(G12:G13)</f>
        <v>157.93</v>
      </c>
      <c r="H11" s="122">
        <f>SUM(H12:H13)</f>
        <v>189</v>
      </c>
      <c r="I11" s="107"/>
      <c r="J11" s="107"/>
    </row>
    <row r="12" spans="1:10" ht="20.25" customHeight="1">
      <c r="A12" s="17" t="s">
        <v>137</v>
      </c>
      <c r="B12" s="17" t="s">
        <v>138</v>
      </c>
      <c r="C12" s="17" t="s">
        <v>300</v>
      </c>
      <c r="D12" s="17" t="s">
        <v>136</v>
      </c>
      <c r="E12" s="17" t="s">
        <v>276</v>
      </c>
      <c r="F12" s="122">
        <f t="shared" si="0"/>
        <v>157.93</v>
      </c>
      <c r="G12" s="122">
        <v>157.93</v>
      </c>
      <c r="H12" s="122">
        <v>0</v>
      </c>
      <c r="I12" s="107"/>
      <c r="J12" s="107"/>
    </row>
    <row r="13" spans="1:10" ht="20.25" customHeight="1">
      <c r="A13" s="17" t="s">
        <v>137</v>
      </c>
      <c r="B13" s="17" t="s">
        <v>138</v>
      </c>
      <c r="C13" s="17" t="s">
        <v>140</v>
      </c>
      <c r="D13" s="17" t="s">
        <v>136</v>
      </c>
      <c r="E13" s="17" t="s">
        <v>277</v>
      </c>
      <c r="F13" s="122">
        <f t="shared" si="0"/>
        <v>189</v>
      </c>
      <c r="G13" s="122">
        <v>0</v>
      </c>
      <c r="H13" s="122">
        <v>189</v>
      </c>
      <c r="I13" s="107"/>
      <c r="J13" s="107"/>
    </row>
    <row r="14" spans="1:10" ht="20.25" customHeight="1">
      <c r="A14" s="17" t="s">
        <v>141</v>
      </c>
      <c r="B14" s="17"/>
      <c r="C14" s="41"/>
      <c r="D14" s="64"/>
      <c r="E14" s="17" t="s">
        <v>278</v>
      </c>
      <c r="F14" s="122">
        <f t="shared" si="0"/>
        <v>5.9</v>
      </c>
      <c r="G14" s="122">
        <f>SUM(G15)</f>
        <v>5.9</v>
      </c>
      <c r="H14" s="122">
        <v>0</v>
      </c>
      <c r="I14" s="107"/>
      <c r="J14" s="107"/>
    </row>
    <row r="15" spans="1:10" ht="20.25" customHeight="1">
      <c r="A15" s="17" t="s">
        <v>141</v>
      </c>
      <c r="B15" s="17" t="s">
        <v>142</v>
      </c>
      <c r="C15" s="17"/>
      <c r="D15" s="17" t="s">
        <v>136</v>
      </c>
      <c r="E15" s="17" t="s">
        <v>279</v>
      </c>
      <c r="F15" s="122">
        <f t="shared" si="0"/>
        <v>5.9</v>
      </c>
      <c r="G15" s="122">
        <f>SUM(G16)</f>
        <v>5.9</v>
      </c>
      <c r="H15" s="122">
        <v>0</v>
      </c>
      <c r="I15" s="107"/>
      <c r="J15" s="107"/>
    </row>
    <row r="16" spans="1:10" ht="20.25" customHeight="1">
      <c r="A16" s="17" t="s">
        <v>141</v>
      </c>
      <c r="B16" s="17" t="s">
        <v>142</v>
      </c>
      <c r="C16" s="17" t="s">
        <v>143</v>
      </c>
      <c r="D16" s="17" t="s">
        <v>290</v>
      </c>
      <c r="E16" s="17" t="s">
        <v>280</v>
      </c>
      <c r="F16" s="122">
        <f t="shared" si="0"/>
        <v>5.9</v>
      </c>
      <c r="G16" s="122">
        <v>5.9</v>
      </c>
      <c r="H16" s="122">
        <v>0</v>
      </c>
      <c r="I16" s="64"/>
      <c r="J16" s="64"/>
    </row>
    <row r="17" spans="1:10" ht="20.25" customHeight="1">
      <c r="A17" s="17" t="s">
        <v>303</v>
      </c>
      <c r="B17" s="17"/>
      <c r="C17" s="17"/>
      <c r="D17" s="17" t="s">
        <v>291</v>
      </c>
      <c r="E17" s="17" t="s">
        <v>281</v>
      </c>
      <c r="F17" s="122">
        <f t="shared" si="0"/>
        <v>19.47</v>
      </c>
      <c r="G17" s="122">
        <f>SUM(G18)</f>
        <v>19.47</v>
      </c>
      <c r="H17" s="122">
        <v>0</v>
      </c>
      <c r="I17" s="64"/>
      <c r="J17" s="64"/>
    </row>
    <row r="18" spans="1:10" ht="20.25" customHeight="1">
      <c r="A18" s="17" t="s">
        <v>303</v>
      </c>
      <c r="B18" s="17" t="s">
        <v>304</v>
      </c>
      <c r="C18" s="17"/>
      <c r="D18" s="17" t="s">
        <v>292</v>
      </c>
      <c r="E18" s="17" t="s">
        <v>282</v>
      </c>
      <c r="F18" s="122">
        <f t="shared" si="0"/>
        <v>19.47</v>
      </c>
      <c r="G18" s="122">
        <f>SUM(G19)</f>
        <v>19.47</v>
      </c>
      <c r="H18" s="122">
        <v>0</v>
      </c>
      <c r="I18" s="64"/>
      <c r="J18" s="64"/>
    </row>
    <row r="19" spans="1:10" ht="20.25" customHeight="1">
      <c r="A19" s="17" t="s">
        <v>144</v>
      </c>
      <c r="B19" s="17" t="s">
        <v>145</v>
      </c>
      <c r="C19" s="17" t="s">
        <v>145</v>
      </c>
      <c r="D19" s="17" t="s">
        <v>293</v>
      </c>
      <c r="E19" s="17" t="s">
        <v>283</v>
      </c>
      <c r="F19" s="122">
        <f t="shared" si="0"/>
        <v>19.47</v>
      </c>
      <c r="G19" s="122">
        <v>19.47</v>
      </c>
      <c r="H19" s="122">
        <v>0</v>
      </c>
      <c r="I19" s="64"/>
      <c r="J19" s="64"/>
    </row>
    <row r="20" spans="1:10" ht="20.25" customHeight="1">
      <c r="A20" s="17" t="s">
        <v>301</v>
      </c>
      <c r="B20" s="17"/>
      <c r="C20" s="17"/>
      <c r="D20" s="17" t="s">
        <v>294</v>
      </c>
      <c r="E20" s="17" t="s">
        <v>284</v>
      </c>
      <c r="F20" s="122">
        <f t="shared" si="0"/>
        <v>5.86</v>
      </c>
      <c r="G20" s="122">
        <f>SUM(G21)</f>
        <v>5.86</v>
      </c>
      <c r="H20" s="122">
        <v>0</v>
      </c>
      <c r="I20" s="64"/>
      <c r="J20" s="64"/>
    </row>
    <row r="21" spans="1:10" ht="20.25" customHeight="1">
      <c r="A21" s="17" t="s">
        <v>301</v>
      </c>
      <c r="B21" s="17" t="s">
        <v>302</v>
      </c>
      <c r="C21" s="17"/>
      <c r="D21" s="17" t="s">
        <v>295</v>
      </c>
      <c r="E21" s="17" t="s">
        <v>285</v>
      </c>
      <c r="F21" s="122">
        <f t="shared" si="0"/>
        <v>5.86</v>
      </c>
      <c r="G21" s="122">
        <f>SUM(G22)</f>
        <v>5.86</v>
      </c>
      <c r="H21" s="122">
        <v>0</v>
      </c>
      <c r="I21" s="64"/>
      <c r="J21" s="64"/>
    </row>
    <row r="22" spans="1:10" ht="20.25" customHeight="1">
      <c r="A22" s="17" t="s">
        <v>146</v>
      </c>
      <c r="B22" s="17" t="s">
        <v>147</v>
      </c>
      <c r="C22" s="17" t="s">
        <v>139</v>
      </c>
      <c r="D22" s="17" t="s">
        <v>136</v>
      </c>
      <c r="E22" s="17" t="s">
        <v>286</v>
      </c>
      <c r="F22" s="122">
        <f t="shared" si="0"/>
        <v>5.86</v>
      </c>
      <c r="G22" s="122">
        <v>5.86</v>
      </c>
      <c r="H22" s="122">
        <v>0</v>
      </c>
      <c r="I22" s="64"/>
      <c r="J22" s="64"/>
    </row>
    <row r="23" spans="1:10" ht="20.25" customHeight="1">
      <c r="A23" s="17" t="s">
        <v>299</v>
      </c>
      <c r="B23" s="17"/>
      <c r="C23" s="17"/>
      <c r="D23" s="17" t="s">
        <v>296</v>
      </c>
      <c r="E23" s="17" t="s">
        <v>287</v>
      </c>
      <c r="F23" s="122">
        <f t="shared" si="0"/>
        <v>10.99</v>
      </c>
      <c r="G23" s="122">
        <f>SUM(G24)</f>
        <v>10.99</v>
      </c>
      <c r="H23" s="122">
        <f>SUM(H24)</f>
        <v>0</v>
      </c>
      <c r="I23" s="64"/>
      <c r="J23" s="64"/>
    </row>
    <row r="24" spans="1:10" ht="20.25" customHeight="1">
      <c r="A24" s="17" t="s">
        <v>299</v>
      </c>
      <c r="B24" s="17" t="s">
        <v>300</v>
      </c>
      <c r="C24" s="17"/>
      <c r="D24" s="17" t="s">
        <v>297</v>
      </c>
      <c r="E24" s="17" t="s">
        <v>288</v>
      </c>
      <c r="F24" s="122">
        <f t="shared" si="0"/>
        <v>10.99</v>
      </c>
      <c r="G24" s="122">
        <f>SUM(G25)</f>
        <v>10.99</v>
      </c>
      <c r="H24" s="122">
        <v>0</v>
      </c>
      <c r="I24" s="64"/>
      <c r="J24" s="64"/>
    </row>
    <row r="25" spans="1:10" ht="20.25" customHeight="1">
      <c r="A25" s="17" t="s">
        <v>148</v>
      </c>
      <c r="B25" s="17" t="s">
        <v>149</v>
      </c>
      <c r="C25" s="17" t="s">
        <v>139</v>
      </c>
      <c r="D25" s="17" t="s">
        <v>298</v>
      </c>
      <c r="E25" s="17" t="s">
        <v>289</v>
      </c>
      <c r="F25" s="122">
        <f t="shared" si="0"/>
        <v>10.99</v>
      </c>
      <c r="G25" s="122">
        <v>10.99</v>
      </c>
      <c r="H25" s="122">
        <v>0</v>
      </c>
      <c r="I25" s="64"/>
      <c r="J25" s="6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">
      <selection activeCell="D32" sqref="D3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7"/>
      <c r="B2" s="67"/>
      <c r="C2" s="67"/>
      <c r="D2" s="67"/>
      <c r="E2" s="67"/>
      <c r="F2" s="67"/>
      <c r="G2" s="67"/>
      <c r="H2" s="34" t="s">
        <v>60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20.25" customHeight="1">
      <c r="A3" s="140" t="s">
        <v>61</v>
      </c>
      <c r="B3" s="140"/>
      <c r="C3" s="140"/>
      <c r="D3" s="140"/>
      <c r="E3" s="140"/>
      <c r="F3" s="140"/>
      <c r="G3" s="140"/>
      <c r="H3" s="14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20.25" customHeight="1">
      <c r="A4" s="68" t="s">
        <v>132</v>
      </c>
      <c r="B4" s="68"/>
      <c r="C4" s="32"/>
      <c r="D4" s="32"/>
      <c r="E4" s="32"/>
      <c r="F4" s="32"/>
      <c r="G4" s="32"/>
      <c r="H4" s="7" t="s">
        <v>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20.25" customHeight="1">
      <c r="A5" s="69" t="s">
        <v>4</v>
      </c>
      <c r="B5" s="69"/>
      <c r="C5" s="69" t="s">
        <v>5</v>
      </c>
      <c r="D5" s="69"/>
      <c r="E5" s="69"/>
      <c r="F5" s="69"/>
      <c r="G5" s="69"/>
      <c r="H5" s="6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66" customFormat="1" ht="37.5" customHeight="1">
      <c r="A6" s="70" t="s">
        <v>6</v>
      </c>
      <c r="B6" s="71" t="s">
        <v>150</v>
      </c>
      <c r="C6" s="70" t="s">
        <v>6</v>
      </c>
      <c r="D6" s="70" t="s">
        <v>30</v>
      </c>
      <c r="E6" s="71" t="s">
        <v>62</v>
      </c>
      <c r="F6" s="72" t="s">
        <v>63</v>
      </c>
      <c r="G6" s="70" t="s">
        <v>64</v>
      </c>
      <c r="H6" s="72" t="s">
        <v>65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ht="24.75" customHeight="1">
      <c r="A7" s="73" t="s">
        <v>66</v>
      </c>
      <c r="B7" s="74">
        <v>389.15</v>
      </c>
      <c r="C7" s="75" t="s">
        <v>67</v>
      </c>
      <c r="D7" s="74">
        <v>389.15</v>
      </c>
      <c r="E7" s="74">
        <v>389.15</v>
      </c>
      <c r="F7" s="74"/>
      <c r="G7" s="74"/>
      <c r="H7" s="74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ht="24.75" customHeight="1">
      <c r="A8" s="73" t="s">
        <v>68</v>
      </c>
      <c r="B8" s="74">
        <v>389.15</v>
      </c>
      <c r="C8" s="123" t="s">
        <v>178</v>
      </c>
      <c r="D8" s="78">
        <v>346.93</v>
      </c>
      <c r="E8" s="78">
        <v>346.93</v>
      </c>
      <c r="F8" s="77"/>
      <c r="G8" s="77"/>
      <c r="H8" s="7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ht="24.75" customHeight="1">
      <c r="A9" s="73" t="s">
        <v>69</v>
      </c>
      <c r="B9" s="74">
        <v>0</v>
      </c>
      <c r="C9" s="123" t="s">
        <v>179</v>
      </c>
      <c r="D9" s="78">
        <v>0</v>
      </c>
      <c r="E9" s="78">
        <v>0</v>
      </c>
      <c r="F9" s="77"/>
      <c r="G9" s="77"/>
      <c r="H9" s="74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24.75" customHeight="1">
      <c r="A10" s="73" t="s">
        <v>70</v>
      </c>
      <c r="B10" s="78">
        <v>0</v>
      </c>
      <c r="C10" s="123" t="s">
        <v>180</v>
      </c>
      <c r="D10" s="78">
        <v>0</v>
      </c>
      <c r="E10" s="78">
        <v>0</v>
      </c>
      <c r="F10" s="77"/>
      <c r="G10" s="77"/>
      <c r="H10" s="74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ht="24.75" customHeight="1">
      <c r="A11" s="73" t="s">
        <v>71</v>
      </c>
      <c r="B11" s="79">
        <v>0</v>
      </c>
      <c r="C11" s="123" t="s">
        <v>181</v>
      </c>
      <c r="D11" s="78">
        <v>0</v>
      </c>
      <c r="E11" s="78">
        <v>0</v>
      </c>
      <c r="F11" s="77"/>
      <c r="G11" s="77"/>
      <c r="H11" s="74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ht="24.75" customHeight="1">
      <c r="A12" s="73" t="s">
        <v>68</v>
      </c>
      <c r="B12" s="74">
        <v>0</v>
      </c>
      <c r="C12" s="123" t="s">
        <v>182</v>
      </c>
      <c r="D12" s="78">
        <v>5.9</v>
      </c>
      <c r="E12" s="78">
        <v>5.9</v>
      </c>
      <c r="F12" s="77"/>
      <c r="G12" s="77"/>
      <c r="H12" s="7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24.75" customHeight="1">
      <c r="A13" s="73" t="s">
        <v>69</v>
      </c>
      <c r="B13" s="74">
        <v>0</v>
      </c>
      <c r="C13" s="123" t="s">
        <v>183</v>
      </c>
      <c r="D13" s="78">
        <v>0</v>
      </c>
      <c r="E13" s="78">
        <v>0</v>
      </c>
      <c r="F13" s="77"/>
      <c r="G13" s="77"/>
      <c r="H13" s="74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4" ht="24.75" customHeight="1">
      <c r="A14" s="73" t="s">
        <v>70</v>
      </c>
      <c r="B14" s="74">
        <v>0</v>
      </c>
      <c r="C14" s="123" t="s">
        <v>184</v>
      </c>
      <c r="D14" s="78">
        <v>0</v>
      </c>
      <c r="E14" s="78">
        <v>0</v>
      </c>
      <c r="F14" s="77"/>
      <c r="G14" s="77"/>
      <c r="H14" s="74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ht="24.75" customHeight="1">
      <c r="A15" s="73" t="s">
        <v>72</v>
      </c>
      <c r="B15" s="78">
        <v>0</v>
      </c>
      <c r="C15" s="123" t="s">
        <v>185</v>
      </c>
      <c r="D15" s="78">
        <v>19.47</v>
      </c>
      <c r="E15" s="78">
        <v>19.47</v>
      </c>
      <c r="F15" s="77"/>
      <c r="G15" s="77"/>
      <c r="H15" s="74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ht="24.75" customHeight="1">
      <c r="A16" s="73"/>
      <c r="B16" s="80"/>
      <c r="C16" s="123" t="s">
        <v>186</v>
      </c>
      <c r="D16" s="78">
        <v>5.86</v>
      </c>
      <c r="E16" s="78">
        <v>5.86</v>
      </c>
      <c r="F16" s="77"/>
      <c r="G16" s="77"/>
      <c r="H16" s="74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4" ht="24.75" customHeight="1">
      <c r="A17" s="73"/>
      <c r="B17" s="80"/>
      <c r="C17" s="123" t="s">
        <v>187</v>
      </c>
      <c r="D17" s="78">
        <v>0</v>
      </c>
      <c r="E17" s="78">
        <v>0</v>
      </c>
      <c r="F17" s="77"/>
      <c r="G17" s="77"/>
      <c r="H17" s="74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</row>
    <row r="18" spans="1:34" ht="24.75" customHeight="1">
      <c r="A18" s="73"/>
      <c r="B18" s="80"/>
      <c r="C18" s="123" t="s">
        <v>188</v>
      </c>
      <c r="D18" s="78">
        <v>0</v>
      </c>
      <c r="E18" s="78">
        <v>0</v>
      </c>
      <c r="F18" s="77"/>
      <c r="G18" s="77"/>
      <c r="H18" s="74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4" ht="24.75" customHeight="1">
      <c r="A19" s="73"/>
      <c r="B19" s="80"/>
      <c r="C19" s="123" t="s">
        <v>189</v>
      </c>
      <c r="D19" s="78">
        <v>0</v>
      </c>
      <c r="E19" s="78">
        <v>0</v>
      </c>
      <c r="F19" s="77"/>
      <c r="G19" s="77"/>
      <c r="H19" s="74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</row>
    <row r="20" spans="1:34" ht="24.75" customHeight="1">
      <c r="A20" s="73"/>
      <c r="B20" s="80"/>
      <c r="C20" s="123" t="s">
        <v>190</v>
      </c>
      <c r="D20" s="78">
        <v>0</v>
      </c>
      <c r="E20" s="78">
        <v>0</v>
      </c>
      <c r="F20" s="77"/>
      <c r="G20" s="77"/>
      <c r="H20" s="74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1:34" ht="24.75" customHeight="1">
      <c r="A21" s="73"/>
      <c r="B21" s="80"/>
      <c r="C21" s="123" t="s">
        <v>191</v>
      </c>
      <c r="D21" s="78">
        <v>0</v>
      </c>
      <c r="E21" s="78">
        <v>0</v>
      </c>
      <c r="F21" s="77"/>
      <c r="G21" s="77"/>
      <c r="H21" s="7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ht="24.75" customHeight="1">
      <c r="A22" s="73"/>
      <c r="B22" s="80"/>
      <c r="C22" s="123" t="s">
        <v>192</v>
      </c>
      <c r="D22" s="78">
        <v>0</v>
      </c>
      <c r="E22" s="78">
        <v>0</v>
      </c>
      <c r="F22" s="77"/>
      <c r="G22" s="77"/>
      <c r="H22" s="74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24.75" customHeight="1">
      <c r="A23" s="73"/>
      <c r="B23" s="80"/>
      <c r="C23" s="123" t="s">
        <v>193</v>
      </c>
      <c r="D23" s="78">
        <v>0</v>
      </c>
      <c r="E23" s="78">
        <v>0</v>
      </c>
      <c r="F23" s="77"/>
      <c r="G23" s="77"/>
      <c r="H23" s="7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</row>
    <row r="24" spans="1:34" ht="24.75" customHeight="1">
      <c r="A24" s="73"/>
      <c r="B24" s="80"/>
      <c r="C24" s="123" t="s">
        <v>194</v>
      </c>
      <c r="D24" s="78">
        <v>0</v>
      </c>
      <c r="E24" s="78">
        <v>0</v>
      </c>
      <c r="F24" s="77"/>
      <c r="G24" s="77"/>
      <c r="H24" s="74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</row>
    <row r="25" spans="1:34" ht="24.75" customHeight="1">
      <c r="A25" s="73"/>
      <c r="B25" s="80"/>
      <c r="C25" s="123" t="s">
        <v>195</v>
      </c>
      <c r="D25" s="78">
        <v>0</v>
      </c>
      <c r="E25" s="78">
        <v>0</v>
      </c>
      <c r="F25" s="77"/>
      <c r="G25" s="77"/>
      <c r="H25" s="74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</row>
    <row r="26" spans="1:34" ht="24.75" customHeight="1">
      <c r="A26" s="73"/>
      <c r="B26" s="80"/>
      <c r="C26" s="123" t="s">
        <v>196</v>
      </c>
      <c r="D26" s="78">
        <v>10.99</v>
      </c>
      <c r="E26" s="78">
        <v>10.99</v>
      </c>
      <c r="F26" s="77"/>
      <c r="G26" s="77"/>
      <c r="H26" s="7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</row>
    <row r="27" spans="1:34" ht="24.75" customHeight="1">
      <c r="A27" s="73"/>
      <c r="B27" s="80"/>
      <c r="C27" s="123" t="s">
        <v>197</v>
      </c>
      <c r="D27" s="78">
        <v>0</v>
      </c>
      <c r="E27" s="78">
        <v>0</v>
      </c>
      <c r="F27" s="77"/>
      <c r="G27" s="77"/>
      <c r="H27" s="7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</row>
    <row r="28" spans="1:34" ht="24.75" customHeight="1">
      <c r="A28" s="73"/>
      <c r="B28" s="80"/>
      <c r="C28" s="123" t="s">
        <v>198</v>
      </c>
      <c r="D28" s="78">
        <v>0</v>
      </c>
      <c r="E28" s="78">
        <v>0</v>
      </c>
      <c r="F28" s="77"/>
      <c r="G28" s="77"/>
      <c r="H28" s="74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</row>
    <row r="29" spans="1:34" ht="24.75" customHeight="1">
      <c r="A29" s="73"/>
      <c r="B29" s="80"/>
      <c r="C29" s="81"/>
      <c r="D29" s="76"/>
      <c r="E29" s="84"/>
      <c r="F29" s="77"/>
      <c r="G29" s="77"/>
      <c r="H29" s="74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4" ht="24.75" customHeight="1">
      <c r="A30" s="81"/>
      <c r="B30" s="78"/>
      <c r="C30" s="81" t="s">
        <v>73</v>
      </c>
      <c r="D30" s="76"/>
      <c r="E30" s="84"/>
      <c r="F30" s="84"/>
      <c r="G30" s="84"/>
      <c r="H30" s="7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4" ht="24.75" customHeight="1">
      <c r="A31" s="81"/>
      <c r="B31" s="85"/>
      <c r="C31" s="81"/>
      <c r="D31" s="83"/>
      <c r="E31" s="86"/>
      <c r="F31" s="86"/>
      <c r="G31" s="86"/>
      <c r="H31" s="8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1:34" ht="20.25" customHeight="1">
      <c r="A32" s="82" t="s">
        <v>25</v>
      </c>
      <c r="B32" s="85">
        <v>389.15</v>
      </c>
      <c r="C32" s="82" t="s">
        <v>26</v>
      </c>
      <c r="D32" s="76">
        <v>389.15</v>
      </c>
      <c r="E32" s="83">
        <v>389.15</v>
      </c>
      <c r="F32" s="83"/>
      <c r="G32" s="83"/>
      <c r="H32" s="83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1:34" ht="20.25" customHeight="1">
      <c r="A33" s="87"/>
      <c r="B33" s="88"/>
      <c r="C33" s="89"/>
      <c r="D33" s="89"/>
      <c r="E33" s="89"/>
      <c r="F33" s="89"/>
      <c r="G33" s="89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6" ht="20.25" customHeight="1">
      <c r="D36" s="10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75" zoomScaleNormal="75" zoomScalePageLayoutView="0" workbookViewId="0" topLeftCell="A1">
      <selection activeCell="K12" sqref="K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10.00390625" style="1" customWidth="1"/>
    <col min="7" max="7" width="6.875" style="1" customWidth="1"/>
    <col min="8" max="8" width="7.625" style="1" customWidth="1"/>
    <col min="9" max="10" width="5.00390625" style="1" customWidth="1"/>
    <col min="11" max="11" width="6.50390625" style="1" customWidth="1"/>
    <col min="12" max="12" width="6.625" style="1" customWidth="1"/>
    <col min="13" max="13" width="6.25390625" style="1" customWidth="1"/>
    <col min="14" max="16" width="5.00390625" style="1" customWidth="1"/>
    <col min="17" max="17" width="7.50390625" style="1" customWidth="1"/>
    <col min="18" max="18" width="7.125" style="1" customWidth="1"/>
    <col min="19" max="22" width="5.00390625" style="1" customWidth="1"/>
    <col min="23" max="23" width="7.875" style="1" customWidth="1"/>
    <col min="24" max="24" width="6.00390625" style="1" customWidth="1"/>
    <col min="25" max="32" width="4.875" style="1" customWidth="1"/>
    <col min="33" max="33" width="5.25390625" style="1" customWidth="1"/>
    <col min="34" max="48" width="4.50390625" style="1" customWidth="1"/>
    <col min="49" max="49" width="6.875" style="1" customWidth="1"/>
    <col min="50" max="50" width="7.25390625" style="1" customWidth="1"/>
    <col min="51" max="52" width="4.50390625" style="1" customWidth="1"/>
    <col min="53" max="53" width="8.00390625" style="1" customWidth="1"/>
    <col min="54" max="190" width="6.875" style="1" customWidth="1"/>
    <col min="191" max="16384" width="6.875" style="1" customWidth="1"/>
  </cols>
  <sheetData>
    <row r="1" spans="1:9" ht="30" customHeight="1">
      <c r="A1" s="137"/>
      <c r="B1" s="137"/>
      <c r="C1" s="137"/>
      <c r="D1" s="137"/>
      <c r="F1" s="137"/>
      <c r="G1" s="137"/>
      <c r="H1" s="137"/>
      <c r="I1" s="137"/>
    </row>
    <row r="2" ht="12.75" customHeight="1">
      <c r="AZ2" s="1" t="s">
        <v>74</v>
      </c>
    </row>
    <row r="3" spans="1:52" ht="19.5" customHeight="1">
      <c r="A3" s="140" t="s">
        <v>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</row>
    <row r="4" spans="1:53" ht="19.5" customHeight="1">
      <c r="A4" s="5"/>
      <c r="B4" s="5"/>
      <c r="C4" s="5"/>
      <c r="D4" s="5"/>
      <c r="E4" s="5"/>
      <c r="F4" s="62"/>
      <c r="G4" s="62"/>
      <c r="H4" s="62"/>
      <c r="I4" s="62"/>
      <c r="J4" s="62"/>
      <c r="K4" s="62"/>
      <c r="L4" s="62" t="s">
        <v>133</v>
      </c>
      <c r="M4" s="62"/>
      <c r="N4" s="62"/>
      <c r="O4" s="62"/>
      <c r="P4" s="62"/>
      <c r="Q4" s="6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7" t="s">
        <v>3</v>
      </c>
      <c r="BA4" s="24"/>
    </row>
    <row r="5" spans="1:53" ht="28.5" customHeight="1">
      <c r="A5" s="138" t="s">
        <v>29</v>
      </c>
      <c r="B5" s="139"/>
      <c r="C5" s="139"/>
      <c r="D5" s="139"/>
      <c r="E5" s="159"/>
      <c r="F5" s="143" t="s">
        <v>30</v>
      </c>
      <c r="G5" s="148" t="s">
        <v>76</v>
      </c>
      <c r="H5" s="148"/>
      <c r="I5" s="148"/>
      <c r="J5" s="148"/>
      <c r="K5" s="148"/>
      <c r="L5" s="160" t="s">
        <v>77</v>
      </c>
      <c r="M5" s="161"/>
      <c r="N5" s="161"/>
      <c r="O5" s="161"/>
      <c r="P5" s="161"/>
      <c r="Q5" s="161"/>
      <c r="R5" s="162" t="s">
        <v>78</v>
      </c>
      <c r="S5" s="162"/>
      <c r="T5" s="162"/>
      <c r="U5" s="162"/>
      <c r="V5" s="162"/>
      <c r="W5" s="162"/>
      <c r="X5" s="162"/>
      <c r="Y5" s="136" t="s">
        <v>79</v>
      </c>
      <c r="Z5" s="136"/>
      <c r="AA5" s="136"/>
      <c r="AB5" s="136"/>
      <c r="AC5" s="136" t="s">
        <v>80</v>
      </c>
      <c r="AD5" s="136"/>
      <c r="AE5" s="136"/>
      <c r="AF5" s="136"/>
      <c r="AG5" s="136" t="s">
        <v>81</v>
      </c>
      <c r="AH5" s="136"/>
      <c r="AI5" s="136"/>
      <c r="AJ5" s="136" t="s">
        <v>82</v>
      </c>
      <c r="AK5" s="136"/>
      <c r="AL5" s="136"/>
      <c r="AM5" s="136" t="s">
        <v>83</v>
      </c>
      <c r="AN5" s="136"/>
      <c r="AO5" s="136"/>
      <c r="AP5" s="136"/>
      <c r="AQ5" s="136"/>
      <c r="AR5" s="136" t="s">
        <v>84</v>
      </c>
      <c r="AS5" s="136"/>
      <c r="AT5" s="136"/>
      <c r="AU5" s="136"/>
      <c r="AV5" s="136"/>
      <c r="AW5" s="136" t="s">
        <v>155</v>
      </c>
      <c r="AX5" s="136"/>
      <c r="AY5" s="136"/>
      <c r="AZ5" s="136"/>
      <c r="BA5" s="24"/>
    </row>
    <row r="6" spans="1:53" ht="28.5" customHeight="1">
      <c r="A6" s="11" t="s">
        <v>40</v>
      </c>
      <c r="B6" s="11"/>
      <c r="C6" s="63"/>
      <c r="D6" s="143" t="s">
        <v>41</v>
      </c>
      <c r="E6" s="143" t="s">
        <v>42</v>
      </c>
      <c r="F6" s="142"/>
      <c r="G6" s="158" t="s">
        <v>45</v>
      </c>
      <c r="H6" s="158" t="s">
        <v>85</v>
      </c>
      <c r="I6" s="158" t="s">
        <v>86</v>
      </c>
      <c r="J6" s="158" t="s">
        <v>87</v>
      </c>
      <c r="K6" s="158" t="s">
        <v>151</v>
      </c>
      <c r="L6" s="158" t="s">
        <v>45</v>
      </c>
      <c r="M6" s="158" t="s">
        <v>88</v>
      </c>
      <c r="N6" s="158" t="s">
        <v>89</v>
      </c>
      <c r="O6" s="158" t="s">
        <v>90</v>
      </c>
      <c r="P6" s="145" t="s">
        <v>157</v>
      </c>
      <c r="Q6" s="158" t="s">
        <v>152</v>
      </c>
      <c r="R6" s="142" t="s">
        <v>45</v>
      </c>
      <c r="S6" s="142" t="s">
        <v>91</v>
      </c>
      <c r="T6" s="142" t="s">
        <v>92</v>
      </c>
      <c r="U6" s="142" t="s">
        <v>93</v>
      </c>
      <c r="V6" s="145" t="s">
        <v>153</v>
      </c>
      <c r="W6" s="145" t="s">
        <v>158</v>
      </c>
      <c r="X6" s="142" t="s">
        <v>154</v>
      </c>
      <c r="Y6" s="142" t="s">
        <v>45</v>
      </c>
      <c r="Z6" s="142" t="s">
        <v>94</v>
      </c>
      <c r="AA6" s="142" t="s">
        <v>95</v>
      </c>
      <c r="AB6" s="142" t="s">
        <v>16</v>
      </c>
      <c r="AC6" s="142" t="s">
        <v>45</v>
      </c>
      <c r="AD6" s="142" t="s">
        <v>96</v>
      </c>
      <c r="AE6" s="142" t="s">
        <v>97</v>
      </c>
      <c r="AF6" s="142" t="s">
        <v>16</v>
      </c>
      <c r="AG6" s="142" t="s">
        <v>45</v>
      </c>
      <c r="AH6" s="142" t="s">
        <v>98</v>
      </c>
      <c r="AI6" s="142" t="s">
        <v>99</v>
      </c>
      <c r="AJ6" s="142" t="s">
        <v>45</v>
      </c>
      <c r="AK6" s="142" t="s">
        <v>100</v>
      </c>
      <c r="AL6" s="142" t="s">
        <v>101</v>
      </c>
      <c r="AM6" s="142" t="s">
        <v>45</v>
      </c>
      <c r="AN6" s="142" t="s">
        <v>102</v>
      </c>
      <c r="AO6" s="142" t="s">
        <v>103</v>
      </c>
      <c r="AP6" s="142" t="s">
        <v>104</v>
      </c>
      <c r="AQ6" s="142" t="s">
        <v>16</v>
      </c>
      <c r="AR6" s="142" t="s">
        <v>45</v>
      </c>
      <c r="AS6" s="142" t="s">
        <v>102</v>
      </c>
      <c r="AT6" s="142" t="s">
        <v>103</v>
      </c>
      <c r="AU6" s="142" t="s">
        <v>104</v>
      </c>
      <c r="AV6" s="142" t="s">
        <v>16</v>
      </c>
      <c r="AW6" s="142" t="s">
        <v>45</v>
      </c>
      <c r="AX6" s="142" t="s">
        <v>156</v>
      </c>
      <c r="AY6" s="142"/>
      <c r="AZ6" s="142" t="s">
        <v>16</v>
      </c>
      <c r="BA6" s="24"/>
    </row>
    <row r="7" spans="1:53" ht="36.75" customHeight="1">
      <c r="A7" s="15" t="s">
        <v>50</v>
      </c>
      <c r="B7" s="14" t="s">
        <v>51</v>
      </c>
      <c r="C7" s="16" t="s">
        <v>52</v>
      </c>
      <c r="D7" s="144"/>
      <c r="E7" s="144"/>
      <c r="F7" s="145"/>
      <c r="G7" s="142"/>
      <c r="H7" s="142"/>
      <c r="I7" s="142"/>
      <c r="J7" s="142"/>
      <c r="K7" s="142"/>
      <c r="L7" s="142"/>
      <c r="M7" s="142"/>
      <c r="N7" s="142"/>
      <c r="O7" s="142"/>
      <c r="P7" s="158"/>
      <c r="Q7" s="142"/>
      <c r="R7" s="142"/>
      <c r="S7" s="142"/>
      <c r="T7" s="142"/>
      <c r="U7" s="142"/>
      <c r="V7" s="158"/>
      <c r="W7" s="158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24"/>
    </row>
    <row r="8" spans="1:53" ht="36.75" customHeight="1">
      <c r="A8" s="16"/>
      <c r="B8" s="118"/>
      <c r="C8" s="16"/>
      <c r="D8" s="111"/>
      <c r="E8" s="128" t="s">
        <v>199</v>
      </c>
      <c r="F8" s="129">
        <f>SUM(G8+L8+R8+Y8+AC8+AG8+AJ8+AM8+AR8+AW8)</f>
        <v>389.15</v>
      </c>
      <c r="G8" s="129">
        <f aca="true" t="shared" si="0" ref="G8:AZ8">SUM(G9)</f>
        <v>123.47</v>
      </c>
      <c r="H8" s="129">
        <f t="shared" si="0"/>
        <v>97.36</v>
      </c>
      <c r="I8" s="129">
        <f t="shared" si="0"/>
        <v>0</v>
      </c>
      <c r="J8" s="129">
        <f t="shared" si="0"/>
        <v>0</v>
      </c>
      <c r="K8" s="129">
        <f t="shared" si="0"/>
        <v>26.11</v>
      </c>
      <c r="L8" s="129">
        <f t="shared" si="0"/>
        <v>29.669999999999998</v>
      </c>
      <c r="M8" s="129">
        <f t="shared" si="0"/>
        <v>23.25</v>
      </c>
      <c r="N8" s="129">
        <f t="shared" si="0"/>
        <v>0</v>
      </c>
      <c r="O8" s="129">
        <f t="shared" si="0"/>
        <v>0</v>
      </c>
      <c r="P8" s="129">
        <f t="shared" si="0"/>
        <v>5.9</v>
      </c>
      <c r="Q8" s="129">
        <f t="shared" si="0"/>
        <v>0.52</v>
      </c>
      <c r="R8" s="129">
        <f t="shared" si="0"/>
        <v>47.01</v>
      </c>
      <c r="S8" s="129">
        <f t="shared" si="0"/>
        <v>0</v>
      </c>
      <c r="T8" s="129">
        <f t="shared" si="0"/>
        <v>0</v>
      </c>
      <c r="U8" s="129">
        <f t="shared" si="0"/>
        <v>0</v>
      </c>
      <c r="V8" s="129">
        <f t="shared" si="0"/>
        <v>0.02</v>
      </c>
      <c r="W8" s="129">
        <f t="shared" si="0"/>
        <v>10.99</v>
      </c>
      <c r="X8" s="129">
        <f t="shared" si="0"/>
        <v>36</v>
      </c>
      <c r="Y8" s="129">
        <f t="shared" si="0"/>
        <v>0</v>
      </c>
      <c r="Z8" s="129">
        <f t="shared" si="0"/>
        <v>0</v>
      </c>
      <c r="AA8" s="129">
        <f t="shared" si="0"/>
        <v>0</v>
      </c>
      <c r="AB8" s="129">
        <f t="shared" si="0"/>
        <v>0</v>
      </c>
      <c r="AC8" s="129">
        <f t="shared" si="0"/>
        <v>0</v>
      </c>
      <c r="AD8" s="129">
        <f t="shared" si="0"/>
        <v>0</v>
      </c>
      <c r="AE8" s="129">
        <f t="shared" si="0"/>
        <v>0</v>
      </c>
      <c r="AF8" s="129">
        <f t="shared" si="0"/>
        <v>0</v>
      </c>
      <c r="AG8" s="129">
        <f t="shared" si="0"/>
        <v>0</v>
      </c>
      <c r="AH8" s="129">
        <f t="shared" si="0"/>
        <v>0</v>
      </c>
      <c r="AI8" s="129">
        <f t="shared" si="0"/>
        <v>0</v>
      </c>
      <c r="AJ8" s="129">
        <f t="shared" si="0"/>
        <v>0</v>
      </c>
      <c r="AK8" s="129">
        <f t="shared" si="0"/>
        <v>0</v>
      </c>
      <c r="AL8" s="129">
        <f t="shared" si="0"/>
        <v>0</v>
      </c>
      <c r="AM8" s="129">
        <f t="shared" si="0"/>
        <v>0</v>
      </c>
      <c r="AN8" s="129">
        <f t="shared" si="0"/>
        <v>0</v>
      </c>
      <c r="AO8" s="129">
        <f t="shared" si="0"/>
        <v>0</v>
      </c>
      <c r="AP8" s="129">
        <f t="shared" si="0"/>
        <v>0</v>
      </c>
      <c r="AQ8" s="129">
        <f t="shared" si="0"/>
        <v>0</v>
      </c>
      <c r="AR8" s="129">
        <f t="shared" si="0"/>
        <v>0</v>
      </c>
      <c r="AS8" s="129">
        <f t="shared" si="0"/>
        <v>0</v>
      </c>
      <c r="AT8" s="129">
        <f t="shared" si="0"/>
        <v>0</v>
      </c>
      <c r="AU8" s="129">
        <f t="shared" si="0"/>
        <v>0</v>
      </c>
      <c r="AV8" s="129">
        <f t="shared" si="0"/>
        <v>0</v>
      </c>
      <c r="AW8" s="129">
        <f t="shared" si="0"/>
        <v>189</v>
      </c>
      <c r="AX8" s="129">
        <f t="shared" si="0"/>
        <v>378</v>
      </c>
      <c r="AY8" s="129">
        <f t="shared" si="0"/>
        <v>0</v>
      </c>
      <c r="AZ8" s="129">
        <f t="shared" si="0"/>
        <v>0</v>
      </c>
      <c r="BA8" s="24"/>
    </row>
    <row r="9" spans="1:53" ht="36.75" customHeight="1">
      <c r="A9" s="16"/>
      <c r="B9" s="118"/>
      <c r="C9" s="16"/>
      <c r="D9" s="116">
        <v>325301</v>
      </c>
      <c r="E9" s="132" t="s">
        <v>131</v>
      </c>
      <c r="F9" s="134">
        <f>SUM(F10+F14+F17+F20+F23)</f>
        <v>389.15</v>
      </c>
      <c r="G9" s="134">
        <f>SUM(H9:K9)</f>
        <v>123.47</v>
      </c>
      <c r="H9" s="134">
        <f aca="true" t="shared" si="1" ref="H9:X9">SUM(H10+H14+H17+H20+H23)</f>
        <v>97.36</v>
      </c>
      <c r="I9" s="134">
        <f t="shared" si="1"/>
        <v>0</v>
      </c>
      <c r="J9" s="134">
        <f t="shared" si="1"/>
        <v>0</v>
      </c>
      <c r="K9" s="134">
        <v>26.11</v>
      </c>
      <c r="L9" s="134">
        <f>SUM(M9:Q9)</f>
        <v>29.669999999999998</v>
      </c>
      <c r="M9" s="134">
        <f t="shared" si="1"/>
        <v>23.25</v>
      </c>
      <c r="N9" s="134">
        <f t="shared" si="1"/>
        <v>0</v>
      </c>
      <c r="O9" s="134">
        <f t="shared" si="1"/>
        <v>0</v>
      </c>
      <c r="P9" s="134">
        <v>5.9</v>
      </c>
      <c r="Q9" s="134">
        <f t="shared" si="1"/>
        <v>0.52</v>
      </c>
      <c r="R9" s="134">
        <f>SUM(S9:X9)</f>
        <v>47.01</v>
      </c>
      <c r="S9" s="134">
        <f t="shared" si="1"/>
        <v>0</v>
      </c>
      <c r="T9" s="134">
        <f t="shared" si="1"/>
        <v>0</v>
      </c>
      <c r="U9" s="134">
        <f t="shared" si="1"/>
        <v>0</v>
      </c>
      <c r="V9" s="134">
        <f t="shared" si="1"/>
        <v>0.02</v>
      </c>
      <c r="W9" s="134">
        <v>10.99</v>
      </c>
      <c r="X9" s="134">
        <f t="shared" si="1"/>
        <v>36</v>
      </c>
      <c r="Y9" s="129">
        <f aca="true" t="shared" si="2" ref="Y9:AZ9">SUM(Y10:Y15)</f>
        <v>0</v>
      </c>
      <c r="Z9" s="129">
        <f t="shared" si="2"/>
        <v>0</v>
      </c>
      <c r="AA9" s="129">
        <f t="shared" si="2"/>
        <v>0</v>
      </c>
      <c r="AB9" s="129">
        <f t="shared" si="2"/>
        <v>0</v>
      </c>
      <c r="AC9" s="129">
        <f t="shared" si="2"/>
        <v>0</v>
      </c>
      <c r="AD9" s="129">
        <f t="shared" si="2"/>
        <v>0</v>
      </c>
      <c r="AE9" s="129">
        <f t="shared" si="2"/>
        <v>0</v>
      </c>
      <c r="AF9" s="129">
        <f t="shared" si="2"/>
        <v>0</v>
      </c>
      <c r="AG9" s="129">
        <f t="shared" si="2"/>
        <v>0</v>
      </c>
      <c r="AH9" s="129">
        <f t="shared" si="2"/>
        <v>0</v>
      </c>
      <c r="AI9" s="129">
        <f t="shared" si="2"/>
        <v>0</v>
      </c>
      <c r="AJ9" s="129">
        <f t="shared" si="2"/>
        <v>0</v>
      </c>
      <c r="AK9" s="129">
        <f t="shared" si="2"/>
        <v>0</v>
      </c>
      <c r="AL9" s="129">
        <f t="shared" si="2"/>
        <v>0</v>
      </c>
      <c r="AM9" s="129">
        <f t="shared" si="2"/>
        <v>0</v>
      </c>
      <c r="AN9" s="129">
        <f t="shared" si="2"/>
        <v>0</v>
      </c>
      <c r="AO9" s="129">
        <f t="shared" si="2"/>
        <v>0</v>
      </c>
      <c r="AP9" s="129">
        <f t="shared" si="2"/>
        <v>0</v>
      </c>
      <c r="AQ9" s="129">
        <f t="shared" si="2"/>
        <v>0</v>
      </c>
      <c r="AR9" s="129">
        <f t="shared" si="2"/>
        <v>0</v>
      </c>
      <c r="AS9" s="129">
        <f t="shared" si="2"/>
        <v>0</v>
      </c>
      <c r="AT9" s="129">
        <f t="shared" si="2"/>
        <v>0</v>
      </c>
      <c r="AU9" s="129">
        <f t="shared" si="2"/>
        <v>0</v>
      </c>
      <c r="AV9" s="129">
        <f t="shared" si="2"/>
        <v>0</v>
      </c>
      <c r="AW9" s="129">
        <f>SUM(AW10)</f>
        <v>189</v>
      </c>
      <c r="AX9" s="129">
        <f t="shared" si="2"/>
        <v>378</v>
      </c>
      <c r="AY9" s="129">
        <f t="shared" si="2"/>
        <v>0</v>
      </c>
      <c r="AZ9" s="129">
        <f t="shared" si="2"/>
        <v>0</v>
      </c>
      <c r="BA9" s="24"/>
    </row>
    <row r="10" spans="1:53" ht="33" customHeight="1">
      <c r="A10" s="17" t="s">
        <v>137</v>
      </c>
      <c r="B10" s="17"/>
      <c r="C10" s="17"/>
      <c r="D10" s="116">
        <v>325301</v>
      </c>
      <c r="E10" s="130" t="s">
        <v>200</v>
      </c>
      <c r="F10" s="18">
        <f>SUM(F11)</f>
        <v>346.93</v>
      </c>
      <c r="G10" s="18">
        <f>SUM(H10:K10)</f>
        <v>98.14</v>
      </c>
      <c r="H10" s="18">
        <f aca="true" t="shared" si="3" ref="H10:X10">SUM(H11)</f>
        <v>97.36</v>
      </c>
      <c r="I10" s="18">
        <f t="shared" si="3"/>
        <v>0</v>
      </c>
      <c r="J10" s="18">
        <f t="shared" si="3"/>
        <v>0</v>
      </c>
      <c r="K10" s="18">
        <f t="shared" si="3"/>
        <v>0.78</v>
      </c>
      <c r="L10" s="18">
        <f>SUM(M10:Q10)</f>
        <v>23.77</v>
      </c>
      <c r="M10" s="18">
        <f t="shared" si="3"/>
        <v>23.25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0.52</v>
      </c>
      <c r="R10" s="18">
        <f>SUM(S10+T10+U10+V10+W10+X10)</f>
        <v>36.02</v>
      </c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0.02</v>
      </c>
      <c r="W10" s="18">
        <f t="shared" si="3"/>
        <v>0</v>
      </c>
      <c r="X10" s="18">
        <f t="shared" si="3"/>
        <v>36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>
        <f>SUM(AW11)</f>
        <v>189</v>
      </c>
      <c r="AX10" s="18"/>
      <c r="AY10" s="18"/>
      <c r="AZ10" s="18"/>
      <c r="BA10" s="65"/>
    </row>
    <row r="11" spans="1:52" ht="33" customHeight="1">
      <c r="A11" s="17" t="s">
        <v>137</v>
      </c>
      <c r="B11" s="17" t="s">
        <v>138</v>
      </c>
      <c r="C11" s="17"/>
      <c r="D11" s="116">
        <v>325301</v>
      </c>
      <c r="E11" s="130" t="s">
        <v>201</v>
      </c>
      <c r="F11" s="115">
        <f>SUM(F12+F13)</f>
        <v>346.93</v>
      </c>
      <c r="G11" s="115">
        <f>SUM(G12:G13)</f>
        <v>98.14</v>
      </c>
      <c r="H11" s="115">
        <f aca="true" t="shared" si="4" ref="H11:X11">SUM(H12+H13)</f>
        <v>97.36</v>
      </c>
      <c r="I11" s="115">
        <f t="shared" si="4"/>
        <v>0</v>
      </c>
      <c r="J11" s="115">
        <f t="shared" si="4"/>
        <v>0</v>
      </c>
      <c r="K11" s="115">
        <f t="shared" si="4"/>
        <v>0.78</v>
      </c>
      <c r="L11" s="115">
        <f t="shared" si="4"/>
        <v>23.77</v>
      </c>
      <c r="M11" s="115">
        <f t="shared" si="4"/>
        <v>23.25</v>
      </c>
      <c r="N11" s="115">
        <f t="shared" si="4"/>
        <v>0</v>
      </c>
      <c r="O11" s="115">
        <f t="shared" si="4"/>
        <v>0</v>
      </c>
      <c r="P11" s="115">
        <f t="shared" si="4"/>
        <v>0</v>
      </c>
      <c r="Q11" s="115">
        <f t="shared" si="4"/>
        <v>0.52</v>
      </c>
      <c r="R11" s="115">
        <f t="shared" si="4"/>
        <v>36.02</v>
      </c>
      <c r="S11" s="115">
        <f t="shared" si="4"/>
        <v>0</v>
      </c>
      <c r="T11" s="115">
        <f t="shared" si="4"/>
        <v>0</v>
      </c>
      <c r="U11" s="115">
        <f t="shared" si="4"/>
        <v>0</v>
      </c>
      <c r="V11" s="115">
        <f t="shared" si="4"/>
        <v>0.02</v>
      </c>
      <c r="W11" s="115">
        <f t="shared" si="4"/>
        <v>0</v>
      </c>
      <c r="X11" s="115">
        <f t="shared" si="4"/>
        <v>36</v>
      </c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>
        <v>189</v>
      </c>
      <c r="AX11" s="115">
        <v>189</v>
      </c>
      <c r="AY11" s="115"/>
      <c r="AZ11" s="115"/>
    </row>
    <row r="12" spans="1:52" ht="33" customHeight="1">
      <c r="A12" s="17" t="s">
        <v>137</v>
      </c>
      <c r="B12" s="17" t="s">
        <v>138</v>
      </c>
      <c r="C12" s="17" t="s">
        <v>139</v>
      </c>
      <c r="D12" s="116">
        <v>325301</v>
      </c>
      <c r="E12" s="130" t="s">
        <v>202</v>
      </c>
      <c r="F12" s="115">
        <f>SUM(G12+L12+R12+Y12)</f>
        <v>157.93</v>
      </c>
      <c r="G12" s="115">
        <v>98.14</v>
      </c>
      <c r="H12" s="115">
        <v>97.36</v>
      </c>
      <c r="I12" s="115"/>
      <c r="J12" s="115"/>
      <c r="K12" s="115">
        <v>0.78</v>
      </c>
      <c r="L12" s="115">
        <v>23.77</v>
      </c>
      <c r="M12" s="115">
        <v>23.25</v>
      </c>
      <c r="N12" s="115"/>
      <c r="O12" s="115"/>
      <c r="P12" s="115"/>
      <c r="Q12" s="115">
        <v>0.52</v>
      </c>
      <c r="R12" s="115">
        <v>36.02</v>
      </c>
      <c r="S12" s="115"/>
      <c r="T12" s="115"/>
      <c r="U12" s="115"/>
      <c r="V12" s="115">
        <v>0.02</v>
      </c>
      <c r="W12" s="115"/>
      <c r="X12" s="115">
        <v>36</v>
      </c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</row>
    <row r="13" spans="1:52" ht="33" customHeight="1">
      <c r="A13" s="17" t="s">
        <v>137</v>
      </c>
      <c r="B13" s="17" t="s">
        <v>138</v>
      </c>
      <c r="C13" s="17" t="s">
        <v>140</v>
      </c>
      <c r="D13" s="116">
        <v>325301</v>
      </c>
      <c r="E13" s="130" t="s">
        <v>203</v>
      </c>
      <c r="F13" s="115">
        <v>189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>
        <v>189</v>
      </c>
      <c r="AX13" s="115">
        <v>189</v>
      </c>
      <c r="AY13" s="115"/>
      <c r="AZ13" s="115"/>
    </row>
    <row r="14" spans="1:52" ht="33" customHeight="1">
      <c r="A14" s="17" t="s">
        <v>218</v>
      </c>
      <c r="B14" s="17"/>
      <c r="C14" s="17"/>
      <c r="D14" s="116">
        <v>325301</v>
      </c>
      <c r="E14" s="130" t="s">
        <v>204</v>
      </c>
      <c r="F14" s="115">
        <f>SUM(F16)</f>
        <v>5.9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</row>
    <row r="15" spans="1:52" ht="33" customHeight="1">
      <c r="A15" s="17" t="s">
        <v>218</v>
      </c>
      <c r="B15" s="17" t="s">
        <v>220</v>
      </c>
      <c r="C15" s="17"/>
      <c r="D15" s="116">
        <v>325301</v>
      </c>
      <c r="E15" s="130" t="s">
        <v>207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</row>
    <row r="16" spans="1:52" ht="33" customHeight="1">
      <c r="A16" s="131" t="s">
        <v>217</v>
      </c>
      <c r="B16" s="131" t="s">
        <v>219</v>
      </c>
      <c r="C16" s="131" t="s">
        <v>221</v>
      </c>
      <c r="D16" s="116">
        <v>325301</v>
      </c>
      <c r="E16" s="130" t="s">
        <v>208</v>
      </c>
      <c r="F16" s="115">
        <v>5.9</v>
      </c>
      <c r="G16" s="115"/>
      <c r="H16" s="115"/>
      <c r="I16" s="115"/>
      <c r="J16" s="115"/>
      <c r="K16" s="115"/>
      <c r="L16" s="115">
        <v>5.9</v>
      </c>
      <c r="M16" s="115"/>
      <c r="N16" s="115"/>
      <c r="O16" s="115"/>
      <c r="P16" s="115">
        <v>5.9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</row>
    <row r="17" spans="1:52" ht="33" customHeight="1">
      <c r="A17" s="131" t="s">
        <v>222</v>
      </c>
      <c r="B17" s="64"/>
      <c r="C17" s="17"/>
      <c r="D17" s="116">
        <v>325301</v>
      </c>
      <c r="E17" s="130" t="s">
        <v>205</v>
      </c>
      <c r="F17" s="115">
        <f>SUM(F19)</f>
        <v>19.47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</row>
    <row r="18" spans="1:52" ht="33" customHeight="1">
      <c r="A18" s="131" t="s">
        <v>222</v>
      </c>
      <c r="B18" s="131" t="s">
        <v>223</v>
      </c>
      <c r="C18" s="17"/>
      <c r="D18" s="116">
        <v>325301</v>
      </c>
      <c r="E18" s="130" t="s">
        <v>209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</row>
    <row r="19" spans="1:52" ht="33" customHeight="1">
      <c r="A19" s="131" t="s">
        <v>222</v>
      </c>
      <c r="B19" s="131" t="s">
        <v>223</v>
      </c>
      <c r="C19" s="131" t="s">
        <v>223</v>
      </c>
      <c r="D19" s="116">
        <v>325301</v>
      </c>
      <c r="E19" s="130" t="s">
        <v>210</v>
      </c>
      <c r="F19" s="115">
        <v>19.47</v>
      </c>
      <c r="G19" s="115">
        <v>19.47</v>
      </c>
      <c r="H19" s="115"/>
      <c r="I19" s="115"/>
      <c r="J19" s="115"/>
      <c r="K19" s="115">
        <v>19.47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33" customHeight="1">
      <c r="A20" s="131" t="s">
        <v>224</v>
      </c>
      <c r="B20" s="64"/>
      <c r="C20" s="17"/>
      <c r="D20" s="116">
        <v>325301</v>
      </c>
      <c r="E20" s="130" t="s">
        <v>206</v>
      </c>
      <c r="F20" s="115">
        <f>SUM(F22)</f>
        <v>5.86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33" customHeight="1">
      <c r="A21" s="131" t="s">
        <v>224</v>
      </c>
      <c r="B21" s="131" t="s">
        <v>145</v>
      </c>
      <c r="C21" s="17"/>
      <c r="D21" s="116">
        <v>325301</v>
      </c>
      <c r="E21" s="130" t="s">
        <v>211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52" ht="33" customHeight="1">
      <c r="A22" s="131" t="s">
        <v>224</v>
      </c>
      <c r="B22" s="131" t="s">
        <v>145</v>
      </c>
      <c r="C22" s="131" t="s">
        <v>216</v>
      </c>
      <c r="D22" s="116">
        <v>325301</v>
      </c>
      <c r="E22" s="130" t="s">
        <v>212</v>
      </c>
      <c r="F22" s="115">
        <v>5.86</v>
      </c>
      <c r="G22" s="115">
        <v>5.86</v>
      </c>
      <c r="H22" s="115"/>
      <c r="I22" s="115"/>
      <c r="J22" s="115"/>
      <c r="K22" s="115">
        <v>5.86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</row>
    <row r="23" spans="1:52" ht="33" customHeight="1">
      <c r="A23" s="131" t="s">
        <v>225</v>
      </c>
      <c r="B23" s="64"/>
      <c r="C23" s="17"/>
      <c r="D23" s="116">
        <v>325301</v>
      </c>
      <c r="E23" s="130" t="s">
        <v>213</v>
      </c>
      <c r="F23" s="115">
        <f>SUM(F25)</f>
        <v>10.99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</row>
    <row r="24" spans="1:52" ht="33" customHeight="1">
      <c r="A24" s="131" t="s">
        <v>225</v>
      </c>
      <c r="B24" s="131" t="s">
        <v>226</v>
      </c>
      <c r="C24" s="17"/>
      <c r="D24" s="116">
        <v>325301</v>
      </c>
      <c r="E24" s="130" t="s">
        <v>214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</row>
    <row r="25" spans="1:52" ht="33" customHeight="1">
      <c r="A25" s="131" t="s">
        <v>225</v>
      </c>
      <c r="B25" s="131" t="s">
        <v>226</v>
      </c>
      <c r="C25" s="131" t="s">
        <v>216</v>
      </c>
      <c r="D25" s="116">
        <v>325301</v>
      </c>
      <c r="E25" s="130" t="s">
        <v>215</v>
      </c>
      <c r="F25" s="115">
        <v>10.99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>
        <v>10.99</v>
      </c>
      <c r="S25" s="115"/>
      <c r="T25" s="115"/>
      <c r="U25" s="115"/>
      <c r="V25" s="115"/>
      <c r="W25" s="115">
        <v>10.99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</row>
    <row r="26" spans="1:52" ht="33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</row>
    <row r="27" spans="1:52" ht="33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1:52" ht="33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</row>
    <row r="29" spans="1:52" ht="33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ht="33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</row>
  </sheetData>
  <sheetProtection/>
  <mergeCells count="63">
    <mergeCell ref="A1:D1"/>
    <mergeCell ref="F1:I1"/>
    <mergeCell ref="A3:AZ3"/>
    <mergeCell ref="A5:E5"/>
    <mergeCell ref="G5:K5"/>
    <mergeCell ref="L5:Q5"/>
    <mergeCell ref="R5:X5"/>
    <mergeCell ref="Y5:AB5"/>
    <mergeCell ref="AR5:AV5"/>
    <mergeCell ref="AW5:AZ5"/>
    <mergeCell ref="P6:P7"/>
    <mergeCell ref="W6:W7"/>
    <mergeCell ref="AC5:AF5"/>
    <mergeCell ref="AG5:AI5"/>
    <mergeCell ref="AJ5:AL5"/>
    <mergeCell ref="AM5:AQ5"/>
    <mergeCell ref="N6:N7"/>
    <mergeCell ref="O6:O7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AB6:AB7"/>
    <mergeCell ref="AC6:AC7"/>
    <mergeCell ref="Q6:Q7"/>
    <mergeCell ref="R6:R7"/>
    <mergeCell ref="S6:S7"/>
    <mergeCell ref="T6:T7"/>
    <mergeCell ref="U6:U7"/>
    <mergeCell ref="X6:X7"/>
    <mergeCell ref="Y6:Y7"/>
    <mergeCell ref="Z6:Z7"/>
    <mergeCell ref="V6:V7"/>
    <mergeCell ref="AA6:AA7"/>
    <mergeCell ref="AN6:AN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Y6:AY7"/>
    <mergeCell ref="AZ6:AZ7"/>
    <mergeCell ref="AU6:AU7"/>
    <mergeCell ref="AV6:AV7"/>
    <mergeCell ref="AT6:AT7"/>
    <mergeCell ref="AP6:AP7"/>
    <mergeCell ref="AW6:AW7"/>
    <mergeCell ref="AX6:AX7"/>
    <mergeCell ref="AQ6:AQ7"/>
    <mergeCell ref="AR6:AR7"/>
    <mergeCell ref="AS6:AS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4">
      <selection activeCell="F13" sqref="F13"/>
    </sheetView>
  </sheetViews>
  <sheetFormatPr defaultColWidth="6.875" defaultRowHeight="12.75" customHeight="1"/>
  <cols>
    <col min="1" max="2" width="5.875" style="1" customWidth="1"/>
    <col min="3" max="3" width="11.50390625" style="1" customWidth="1"/>
    <col min="4" max="4" width="66.375" style="1" customWidth="1"/>
    <col min="5" max="7" width="8.125" style="1" customWidth="1"/>
    <col min="8" max="8" width="18.125" style="1" customWidth="1"/>
    <col min="9" max="9" width="6.50390625" style="1" customWidth="1"/>
    <col min="10" max="16384" width="6.875" style="1" customWidth="1"/>
  </cols>
  <sheetData>
    <row r="1" spans="1:4" ht="24" customHeight="1">
      <c r="A1" s="137"/>
      <c r="B1" s="137"/>
      <c r="C1" s="137"/>
      <c r="D1" s="137"/>
    </row>
    <row r="2" spans="1:9" ht="19.5" customHeight="1">
      <c r="A2" s="32"/>
      <c r="B2" s="32"/>
      <c r="C2" s="32"/>
      <c r="D2" s="32"/>
      <c r="E2" s="33"/>
      <c r="F2" s="32"/>
      <c r="G2" s="32" t="s">
        <v>105</v>
      </c>
      <c r="H2" s="34"/>
      <c r="I2" s="51"/>
    </row>
    <row r="3" spans="1:9" ht="25.5" customHeight="1">
      <c r="A3" s="58" t="s">
        <v>106</v>
      </c>
      <c r="B3" s="59"/>
      <c r="C3" s="59"/>
      <c r="D3" s="59"/>
      <c r="E3" s="59"/>
      <c r="F3" s="59"/>
      <c r="G3" s="59"/>
      <c r="H3" s="59"/>
      <c r="I3" s="51"/>
    </row>
    <row r="4" spans="1:9" ht="19.5" customHeight="1">
      <c r="A4" s="5" t="s">
        <v>132</v>
      </c>
      <c r="B4" s="5"/>
      <c r="C4" s="5"/>
      <c r="D4" s="5"/>
      <c r="E4" s="5"/>
      <c r="F4" s="35"/>
      <c r="G4" s="35" t="s">
        <v>270</v>
      </c>
      <c r="H4" s="7"/>
      <c r="I4" s="51"/>
    </row>
    <row r="5" spans="1:7" ht="19.5" customHeight="1">
      <c r="A5" s="60" t="s">
        <v>107</v>
      </c>
      <c r="B5" s="60"/>
      <c r="C5" s="60"/>
      <c r="D5" s="133"/>
      <c r="E5" s="142" t="s">
        <v>55</v>
      </c>
      <c r="F5" s="142"/>
      <c r="G5" s="142"/>
    </row>
    <row r="6" spans="1:7" ht="19.5" customHeight="1">
      <c r="A6" s="8" t="s">
        <v>40</v>
      </c>
      <c r="B6" s="61"/>
      <c r="C6" s="165" t="s">
        <v>271</v>
      </c>
      <c r="D6" s="142" t="s">
        <v>230</v>
      </c>
      <c r="E6" s="142" t="s">
        <v>30</v>
      </c>
      <c r="F6" s="150" t="s">
        <v>108</v>
      </c>
      <c r="G6" s="163" t="s">
        <v>109</v>
      </c>
    </row>
    <row r="7" spans="1:7" ht="33.75" customHeight="1">
      <c r="A7" s="15" t="s">
        <v>50</v>
      </c>
      <c r="B7" s="16" t="s">
        <v>51</v>
      </c>
      <c r="C7" s="166"/>
      <c r="D7" s="145"/>
      <c r="E7" s="145"/>
      <c r="F7" s="151"/>
      <c r="G7" s="164"/>
    </row>
    <row r="8" spans="1:7" ht="33.75" customHeight="1">
      <c r="A8" s="17"/>
      <c r="B8" s="17"/>
      <c r="C8" s="17"/>
      <c r="D8" s="41" t="s">
        <v>30</v>
      </c>
      <c r="E8" s="19">
        <f>SUM(F8:G8)</f>
        <v>200.15</v>
      </c>
      <c r="F8" s="54">
        <f>SUM(F9+F18+F34)</f>
        <v>170.48000000000002</v>
      </c>
      <c r="G8" s="18">
        <f>SUM(G9+G18+G34)</f>
        <v>29.669999999999998</v>
      </c>
    </row>
    <row r="9" spans="1:7" ht="33.75" customHeight="1">
      <c r="A9" s="17"/>
      <c r="B9" s="17"/>
      <c r="C9" s="17" t="s">
        <v>272</v>
      </c>
      <c r="D9" s="41" t="s">
        <v>76</v>
      </c>
      <c r="E9" s="19">
        <f aca="true" t="shared" si="0" ref="E9:E37">SUM(F9:G9)</f>
        <v>123.47</v>
      </c>
      <c r="F9" s="54">
        <f>SUM(F10:F17)</f>
        <v>123.47</v>
      </c>
      <c r="G9" s="18">
        <f>SUM(G10:G17)</f>
        <v>0</v>
      </c>
    </row>
    <row r="10" spans="1:7" ht="21.75" customHeight="1">
      <c r="A10" s="17" t="s">
        <v>231</v>
      </c>
      <c r="B10" s="17" t="s">
        <v>216</v>
      </c>
      <c r="C10" s="17" t="s">
        <v>272</v>
      </c>
      <c r="D10" s="41" t="s">
        <v>232</v>
      </c>
      <c r="E10" s="19">
        <f t="shared" si="0"/>
        <v>97.36</v>
      </c>
      <c r="F10" s="54">
        <v>97.36</v>
      </c>
      <c r="G10" s="18">
        <v>0</v>
      </c>
    </row>
    <row r="11" spans="1:7" ht="21.75" customHeight="1">
      <c r="A11" s="17" t="s">
        <v>231</v>
      </c>
      <c r="B11" s="17" t="s">
        <v>226</v>
      </c>
      <c r="C11" s="17" t="s">
        <v>272</v>
      </c>
      <c r="D11" s="41" t="s">
        <v>233</v>
      </c>
      <c r="E11" s="19">
        <f t="shared" si="0"/>
        <v>0</v>
      </c>
      <c r="F11" s="54">
        <v>0</v>
      </c>
      <c r="G11" s="18">
        <v>0</v>
      </c>
    </row>
    <row r="12" spans="1:7" ht="21.75" customHeight="1">
      <c r="A12" s="17" t="s">
        <v>231</v>
      </c>
      <c r="B12" s="17" t="s">
        <v>221</v>
      </c>
      <c r="C12" s="17" t="s">
        <v>272</v>
      </c>
      <c r="D12" s="41" t="s">
        <v>234</v>
      </c>
      <c r="E12" s="19">
        <f t="shared" si="0"/>
        <v>0</v>
      </c>
      <c r="F12" s="54">
        <v>0</v>
      </c>
      <c r="G12" s="18">
        <v>0</v>
      </c>
    </row>
    <row r="13" spans="1:7" ht="21.75" customHeight="1">
      <c r="A13" s="17" t="s">
        <v>231</v>
      </c>
      <c r="B13" s="17" t="s">
        <v>235</v>
      </c>
      <c r="C13" s="17" t="s">
        <v>272</v>
      </c>
      <c r="D13" s="41" t="s">
        <v>236</v>
      </c>
      <c r="E13" s="19">
        <f t="shared" si="0"/>
        <v>6.64</v>
      </c>
      <c r="F13" s="54">
        <v>6.64</v>
      </c>
      <c r="G13" s="18">
        <v>0</v>
      </c>
    </row>
    <row r="14" spans="1:7" ht="21.75" customHeight="1">
      <c r="A14" s="17" t="s">
        <v>231</v>
      </c>
      <c r="B14" s="17" t="s">
        <v>228</v>
      </c>
      <c r="C14" s="17" t="s">
        <v>272</v>
      </c>
      <c r="D14" s="41" t="s">
        <v>237</v>
      </c>
      <c r="E14" s="19">
        <f t="shared" si="0"/>
        <v>0</v>
      </c>
      <c r="F14" s="54">
        <v>0</v>
      </c>
      <c r="G14" s="18">
        <v>0</v>
      </c>
    </row>
    <row r="15" spans="1:7" ht="21.75" customHeight="1">
      <c r="A15" s="17" t="s">
        <v>231</v>
      </c>
      <c r="B15" s="17" t="s">
        <v>219</v>
      </c>
      <c r="C15" s="17" t="s">
        <v>272</v>
      </c>
      <c r="D15" s="41" t="s">
        <v>238</v>
      </c>
      <c r="E15" s="19">
        <f t="shared" si="0"/>
        <v>19.47</v>
      </c>
      <c r="F15" s="54">
        <v>19.47</v>
      </c>
      <c r="G15" s="18">
        <v>0</v>
      </c>
    </row>
    <row r="16" spans="1:7" ht="21.75" customHeight="1">
      <c r="A16" s="17" t="s">
        <v>231</v>
      </c>
      <c r="B16" s="17" t="s">
        <v>239</v>
      </c>
      <c r="C16" s="17" t="s">
        <v>272</v>
      </c>
      <c r="D16" s="41" t="s">
        <v>240</v>
      </c>
      <c r="E16" s="19">
        <f t="shared" si="0"/>
        <v>0</v>
      </c>
      <c r="F16" s="54">
        <v>0</v>
      </c>
      <c r="G16" s="18">
        <v>0</v>
      </c>
    </row>
    <row r="17" spans="1:7" ht="21.75" customHeight="1">
      <c r="A17" s="17" t="s">
        <v>231</v>
      </c>
      <c r="B17" s="17" t="s">
        <v>229</v>
      </c>
      <c r="C17" s="17" t="s">
        <v>272</v>
      </c>
      <c r="D17" s="41" t="s">
        <v>241</v>
      </c>
      <c r="E17" s="19">
        <f t="shared" si="0"/>
        <v>0</v>
      </c>
      <c r="F17" s="54">
        <v>0</v>
      </c>
      <c r="G17" s="18">
        <v>0</v>
      </c>
    </row>
    <row r="18" spans="1:7" ht="21.75" customHeight="1">
      <c r="A18" s="17"/>
      <c r="B18" s="17"/>
      <c r="C18" s="17" t="s">
        <v>272</v>
      </c>
      <c r="D18" s="41" t="s">
        <v>77</v>
      </c>
      <c r="E18" s="19">
        <f t="shared" si="0"/>
        <v>29.669999999999998</v>
      </c>
      <c r="F18" s="54">
        <v>0</v>
      </c>
      <c r="G18" s="18">
        <f>SUM(G19:G33)</f>
        <v>29.669999999999998</v>
      </c>
    </row>
    <row r="19" spans="1:7" ht="21.75" customHeight="1">
      <c r="A19" s="17" t="s">
        <v>242</v>
      </c>
      <c r="B19" s="17" t="s">
        <v>216</v>
      </c>
      <c r="C19" s="17" t="s">
        <v>272</v>
      </c>
      <c r="D19" s="41" t="s">
        <v>243</v>
      </c>
      <c r="E19" s="19">
        <f t="shared" si="0"/>
        <v>21.4</v>
      </c>
      <c r="F19" s="54">
        <v>0</v>
      </c>
      <c r="G19" s="18">
        <v>21.4</v>
      </c>
    </row>
    <row r="20" spans="1:7" ht="21.75" customHeight="1">
      <c r="A20" s="17" t="s">
        <v>242</v>
      </c>
      <c r="B20" s="17" t="s">
        <v>226</v>
      </c>
      <c r="C20" s="17" t="s">
        <v>272</v>
      </c>
      <c r="D20" s="41" t="s">
        <v>244</v>
      </c>
      <c r="E20" s="19">
        <f t="shared" si="0"/>
        <v>0</v>
      </c>
      <c r="F20" s="54">
        <v>0</v>
      </c>
      <c r="G20" s="18">
        <v>0</v>
      </c>
    </row>
    <row r="21" spans="1:7" ht="21.75" customHeight="1">
      <c r="A21" s="17" t="s">
        <v>242</v>
      </c>
      <c r="B21" s="17" t="s">
        <v>235</v>
      </c>
      <c r="C21" s="17" t="s">
        <v>272</v>
      </c>
      <c r="D21" s="41" t="s">
        <v>245</v>
      </c>
      <c r="E21" s="19">
        <f t="shared" si="0"/>
        <v>0</v>
      </c>
      <c r="F21" s="54">
        <v>0</v>
      </c>
      <c r="G21" s="18">
        <v>0</v>
      </c>
    </row>
    <row r="22" spans="1:7" ht="21.75" customHeight="1">
      <c r="A22" s="17" t="s">
        <v>242</v>
      </c>
      <c r="B22" s="17" t="s">
        <v>223</v>
      </c>
      <c r="C22" s="17" t="s">
        <v>272</v>
      </c>
      <c r="D22" s="41" t="s">
        <v>246</v>
      </c>
      <c r="E22" s="19">
        <f t="shared" si="0"/>
        <v>0</v>
      </c>
      <c r="F22" s="54">
        <v>0</v>
      </c>
      <c r="G22" s="18">
        <v>0</v>
      </c>
    </row>
    <row r="23" spans="1:7" ht="21.75" customHeight="1">
      <c r="A23" s="17" t="s">
        <v>242</v>
      </c>
      <c r="B23" s="17" t="s">
        <v>227</v>
      </c>
      <c r="C23" s="17" t="s">
        <v>272</v>
      </c>
      <c r="D23" s="41" t="s">
        <v>247</v>
      </c>
      <c r="E23" s="19">
        <f t="shared" si="0"/>
        <v>0</v>
      </c>
      <c r="F23" s="54">
        <v>0</v>
      </c>
      <c r="G23" s="18">
        <v>0</v>
      </c>
    </row>
    <row r="24" spans="1:7" ht="21.75" customHeight="1">
      <c r="A24" s="17" t="s">
        <v>242</v>
      </c>
      <c r="B24" s="17" t="s">
        <v>228</v>
      </c>
      <c r="C24" s="17" t="s">
        <v>272</v>
      </c>
      <c r="D24" s="41" t="s">
        <v>248</v>
      </c>
      <c r="E24" s="19">
        <f t="shared" si="0"/>
        <v>0</v>
      </c>
      <c r="F24" s="54">
        <v>0</v>
      </c>
      <c r="G24" s="18">
        <v>0</v>
      </c>
    </row>
    <row r="25" spans="1:7" ht="21.75" customHeight="1">
      <c r="A25" s="17" t="s">
        <v>242</v>
      </c>
      <c r="B25" s="17" t="s">
        <v>249</v>
      </c>
      <c r="C25" s="17" t="s">
        <v>272</v>
      </c>
      <c r="D25" s="41" t="s">
        <v>250</v>
      </c>
      <c r="E25" s="19">
        <f t="shared" si="0"/>
        <v>1</v>
      </c>
      <c r="F25" s="54">
        <v>0</v>
      </c>
      <c r="G25" s="18">
        <v>1</v>
      </c>
    </row>
    <row r="26" spans="1:7" ht="18.75" customHeight="1">
      <c r="A26" s="17" t="s">
        <v>242</v>
      </c>
      <c r="B26" s="17" t="s">
        <v>251</v>
      </c>
      <c r="C26" s="17" t="s">
        <v>272</v>
      </c>
      <c r="D26" s="41" t="s">
        <v>252</v>
      </c>
      <c r="E26" s="19">
        <f t="shared" si="0"/>
        <v>0</v>
      </c>
      <c r="F26" s="54">
        <v>0</v>
      </c>
      <c r="G26" s="18">
        <v>0</v>
      </c>
    </row>
    <row r="27" spans="1:7" ht="18.75" customHeight="1">
      <c r="A27" s="17" t="s">
        <v>242</v>
      </c>
      <c r="B27" s="17" t="s">
        <v>253</v>
      </c>
      <c r="C27" s="17" t="s">
        <v>272</v>
      </c>
      <c r="D27" s="41" t="s">
        <v>254</v>
      </c>
      <c r="E27" s="19">
        <f t="shared" si="0"/>
        <v>0.85</v>
      </c>
      <c r="F27" s="54">
        <v>0</v>
      </c>
      <c r="G27" s="18">
        <v>0.85</v>
      </c>
    </row>
    <row r="28" spans="1:7" ht="18.75" customHeight="1">
      <c r="A28" s="17" t="s">
        <v>242</v>
      </c>
      <c r="B28" s="17" t="s">
        <v>255</v>
      </c>
      <c r="C28" s="17" t="s">
        <v>272</v>
      </c>
      <c r="D28" s="41" t="s">
        <v>256</v>
      </c>
      <c r="E28" s="19">
        <f t="shared" si="0"/>
        <v>5.9</v>
      </c>
      <c r="F28" s="54">
        <v>0</v>
      </c>
      <c r="G28" s="18">
        <v>5.9</v>
      </c>
    </row>
    <row r="29" spans="1:7" ht="18.75" customHeight="1">
      <c r="A29" s="17" t="s">
        <v>242</v>
      </c>
      <c r="B29" s="17" t="s">
        <v>257</v>
      </c>
      <c r="C29" s="17" t="s">
        <v>272</v>
      </c>
      <c r="D29" s="41" t="s">
        <v>258</v>
      </c>
      <c r="E29" s="19">
        <f t="shared" si="0"/>
        <v>0</v>
      </c>
      <c r="F29" s="54">
        <v>0</v>
      </c>
      <c r="G29" s="18">
        <v>0</v>
      </c>
    </row>
    <row r="30" spans="1:7" ht="18.75" customHeight="1">
      <c r="A30" s="17" t="s">
        <v>242</v>
      </c>
      <c r="B30" s="17" t="s">
        <v>259</v>
      </c>
      <c r="C30" s="17" t="s">
        <v>272</v>
      </c>
      <c r="D30" s="41" t="s">
        <v>260</v>
      </c>
      <c r="E30" s="19">
        <f t="shared" si="0"/>
        <v>0</v>
      </c>
      <c r="F30" s="54">
        <v>0</v>
      </c>
      <c r="G30" s="18">
        <v>0</v>
      </c>
    </row>
    <row r="31" spans="1:7" ht="18.75" customHeight="1">
      <c r="A31" s="17" t="s">
        <v>242</v>
      </c>
      <c r="B31" s="17" t="s">
        <v>261</v>
      </c>
      <c r="C31" s="17" t="s">
        <v>272</v>
      </c>
      <c r="D31" s="41" t="s">
        <v>262</v>
      </c>
      <c r="E31" s="19">
        <f t="shared" si="0"/>
        <v>0</v>
      </c>
      <c r="F31" s="54">
        <v>0</v>
      </c>
      <c r="G31" s="18">
        <v>0</v>
      </c>
    </row>
    <row r="32" spans="1:7" ht="18.75" customHeight="1">
      <c r="A32" s="17" t="s">
        <v>242</v>
      </c>
      <c r="B32" s="17" t="s">
        <v>263</v>
      </c>
      <c r="C32" s="17" t="s">
        <v>272</v>
      </c>
      <c r="D32" s="41" t="s">
        <v>264</v>
      </c>
      <c r="E32" s="19">
        <f t="shared" si="0"/>
        <v>0</v>
      </c>
      <c r="F32" s="54">
        <v>0</v>
      </c>
      <c r="G32" s="18">
        <v>0</v>
      </c>
    </row>
    <row r="33" spans="1:7" ht="18.75" customHeight="1">
      <c r="A33" s="17" t="s">
        <v>242</v>
      </c>
      <c r="B33" s="17" t="s">
        <v>229</v>
      </c>
      <c r="C33" s="17" t="s">
        <v>272</v>
      </c>
      <c r="D33" s="41" t="s">
        <v>265</v>
      </c>
      <c r="E33" s="19">
        <f t="shared" si="0"/>
        <v>0.52</v>
      </c>
      <c r="F33" s="54">
        <v>0</v>
      </c>
      <c r="G33" s="18">
        <v>0.52</v>
      </c>
    </row>
    <row r="34" spans="1:7" ht="18.75" customHeight="1">
      <c r="A34" s="17"/>
      <c r="B34" s="17"/>
      <c r="C34" s="17" t="s">
        <v>272</v>
      </c>
      <c r="D34" s="41" t="s">
        <v>78</v>
      </c>
      <c r="E34" s="19">
        <f t="shared" si="0"/>
        <v>47.010000000000005</v>
      </c>
      <c r="F34" s="54">
        <f>SUM(F35:F37)</f>
        <v>47.010000000000005</v>
      </c>
      <c r="G34" s="18">
        <v>0</v>
      </c>
    </row>
    <row r="35" spans="1:7" ht="18.75" customHeight="1">
      <c r="A35" s="17" t="s">
        <v>266</v>
      </c>
      <c r="B35" s="17" t="s">
        <v>216</v>
      </c>
      <c r="C35" s="17" t="s">
        <v>272</v>
      </c>
      <c r="D35" s="41" t="s">
        <v>267</v>
      </c>
      <c r="E35" s="19">
        <f t="shared" si="0"/>
        <v>0</v>
      </c>
      <c r="F35" s="54">
        <v>0</v>
      </c>
      <c r="G35" s="18">
        <v>0</v>
      </c>
    </row>
    <row r="36" spans="1:7" ht="18.75" customHeight="1">
      <c r="A36" s="17" t="s">
        <v>266</v>
      </c>
      <c r="B36" s="17" t="s">
        <v>249</v>
      </c>
      <c r="C36" s="17" t="s">
        <v>272</v>
      </c>
      <c r="D36" s="41" t="s">
        <v>268</v>
      </c>
      <c r="E36" s="19">
        <f t="shared" si="0"/>
        <v>10.99</v>
      </c>
      <c r="F36" s="54">
        <v>10.99</v>
      </c>
      <c r="G36" s="18">
        <v>0</v>
      </c>
    </row>
    <row r="37" spans="1:7" ht="18.75" customHeight="1">
      <c r="A37" s="17" t="s">
        <v>266</v>
      </c>
      <c r="B37" s="17" t="s">
        <v>229</v>
      </c>
      <c r="C37" s="17" t="s">
        <v>272</v>
      </c>
      <c r="D37" s="41" t="s">
        <v>269</v>
      </c>
      <c r="E37" s="19">
        <f t="shared" si="0"/>
        <v>36.02</v>
      </c>
      <c r="F37" s="54">
        <v>36.02</v>
      </c>
      <c r="G37" s="18">
        <v>0</v>
      </c>
    </row>
  </sheetData>
  <sheetProtection/>
  <mergeCells count="7">
    <mergeCell ref="E5:G5"/>
    <mergeCell ref="A1:D1"/>
    <mergeCell ref="C6:C7"/>
    <mergeCell ref="G6:G7"/>
    <mergeCell ref="F6:F7"/>
    <mergeCell ref="E6:E7"/>
    <mergeCell ref="D6:D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tabSelected="1" zoomScalePageLayoutView="0" workbookViewId="0" topLeftCell="A1">
      <selection activeCell="E14" sqref="E1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67"/>
      <c r="B1" s="167"/>
      <c r="C1" s="167"/>
    </row>
    <row r="2" spans="1:243" ht="19.5" customHeight="1">
      <c r="A2" s="2"/>
      <c r="B2" s="3"/>
      <c r="C2" s="3"/>
      <c r="D2" s="3"/>
      <c r="E2" s="3"/>
      <c r="F2" s="4" t="s">
        <v>110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0" t="s">
        <v>111</v>
      </c>
      <c r="B3" s="140"/>
      <c r="C3" s="140"/>
      <c r="D3" s="140"/>
      <c r="E3" s="140"/>
      <c r="F3" s="14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 t="s">
        <v>132</v>
      </c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40</v>
      </c>
      <c r="B5" s="12"/>
      <c r="C5" s="13"/>
      <c r="D5" s="168" t="s">
        <v>41</v>
      </c>
      <c r="E5" s="143" t="s">
        <v>112</v>
      </c>
      <c r="F5" s="150" t="s">
        <v>43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50</v>
      </c>
      <c r="B6" s="15" t="s">
        <v>51</v>
      </c>
      <c r="C6" s="16" t="s">
        <v>52</v>
      </c>
      <c r="D6" s="168"/>
      <c r="E6" s="143"/>
      <c r="F6" s="150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19.5" customHeight="1">
      <c r="A7" s="14"/>
      <c r="B7" s="15"/>
      <c r="C7" s="16"/>
      <c r="D7" s="125" t="s">
        <v>199</v>
      </c>
      <c r="E7" s="114"/>
      <c r="F7" s="127">
        <f>SUM(F8)</f>
        <v>189</v>
      </c>
      <c r="G7" s="29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19.5" customHeight="1">
      <c r="A8" s="14"/>
      <c r="B8" s="15"/>
      <c r="C8" s="16"/>
      <c r="D8" s="124">
        <v>325301</v>
      </c>
      <c r="E8" s="126" t="s">
        <v>131</v>
      </c>
      <c r="F8" s="127">
        <f>SUM(F9:F13)</f>
        <v>189</v>
      </c>
      <c r="G8" s="29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6" ht="21" customHeight="1">
      <c r="A9" s="41" t="s">
        <v>137</v>
      </c>
      <c r="B9" s="41" t="s">
        <v>138</v>
      </c>
      <c r="C9" s="41" t="s">
        <v>140</v>
      </c>
      <c r="D9" s="56" t="s">
        <v>136</v>
      </c>
      <c r="E9" s="56" t="s">
        <v>159</v>
      </c>
      <c r="F9" s="57">
        <v>110</v>
      </c>
    </row>
    <row r="10" spans="1:6" ht="21" customHeight="1">
      <c r="A10" s="41" t="s">
        <v>137</v>
      </c>
      <c r="B10" s="41" t="s">
        <v>138</v>
      </c>
      <c r="C10" s="41" t="s">
        <v>140</v>
      </c>
      <c r="D10" s="56" t="s">
        <v>136</v>
      </c>
      <c r="E10" s="56" t="s">
        <v>160</v>
      </c>
      <c r="F10" s="57">
        <v>44</v>
      </c>
    </row>
    <row r="11" spans="1:6" ht="21" customHeight="1">
      <c r="A11" s="41" t="s">
        <v>137</v>
      </c>
      <c r="B11" s="41" t="s">
        <v>138</v>
      </c>
      <c r="C11" s="41" t="s">
        <v>140</v>
      </c>
      <c r="D11" s="56" t="s">
        <v>136</v>
      </c>
      <c r="E11" s="56" t="s">
        <v>161</v>
      </c>
      <c r="F11" s="57">
        <v>20</v>
      </c>
    </row>
    <row r="12" spans="1:6" ht="21" customHeight="1">
      <c r="A12" s="41" t="s">
        <v>137</v>
      </c>
      <c r="B12" s="41" t="s">
        <v>138</v>
      </c>
      <c r="C12" s="41" t="s">
        <v>140</v>
      </c>
      <c r="D12" s="56" t="s">
        <v>136</v>
      </c>
      <c r="E12" s="56" t="s">
        <v>162</v>
      </c>
      <c r="F12" s="57">
        <v>5</v>
      </c>
    </row>
    <row r="13" spans="1:6" ht="21" customHeight="1">
      <c r="A13" s="41" t="s">
        <v>137</v>
      </c>
      <c r="B13" s="41" t="s">
        <v>138</v>
      </c>
      <c r="C13" s="41" t="s">
        <v>140</v>
      </c>
      <c r="D13" s="56" t="s">
        <v>136</v>
      </c>
      <c r="E13" s="56" t="s">
        <v>163</v>
      </c>
      <c r="F13" s="57">
        <v>10</v>
      </c>
    </row>
    <row r="14" spans="1:6" ht="21" customHeight="1">
      <c r="A14" s="41"/>
      <c r="B14" s="41"/>
      <c r="C14" s="41"/>
      <c r="D14" s="56"/>
      <c r="E14" s="56"/>
      <c r="F14" s="57"/>
    </row>
    <row r="15" spans="1:6" ht="21" customHeight="1">
      <c r="A15" s="41"/>
      <c r="B15" s="41"/>
      <c r="C15" s="41"/>
      <c r="D15" s="56"/>
      <c r="E15" s="56"/>
      <c r="F15" s="57"/>
    </row>
    <row r="16" spans="1:6" ht="21" customHeight="1">
      <c r="A16" s="41"/>
      <c r="B16" s="41"/>
      <c r="C16" s="41"/>
      <c r="D16" s="56"/>
      <c r="E16" s="56"/>
      <c r="F16" s="57"/>
    </row>
    <row r="17" spans="1:6" ht="21" customHeight="1">
      <c r="A17" s="41"/>
      <c r="B17" s="41"/>
      <c r="C17" s="41"/>
      <c r="D17" s="56"/>
      <c r="E17" s="56"/>
      <c r="F17" s="57"/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  <row r="21" spans="1:6" ht="21" customHeight="1">
      <c r="A21" s="41"/>
      <c r="B21" s="41"/>
      <c r="C21" s="41"/>
      <c r="D21" s="56"/>
      <c r="E21" s="56"/>
      <c r="F21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G11" sqref="G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113</v>
      </c>
      <c r="I2" s="51"/>
    </row>
    <row r="3" spans="1:9" ht="25.5" customHeight="1">
      <c r="A3" s="140" t="s">
        <v>114</v>
      </c>
      <c r="B3" s="140"/>
      <c r="C3" s="140"/>
      <c r="D3" s="140"/>
      <c r="E3" s="140"/>
      <c r="F3" s="140"/>
      <c r="G3" s="140"/>
      <c r="H3" s="140"/>
      <c r="I3" s="51"/>
    </row>
    <row r="4" spans="1:9" ht="19.5" customHeight="1">
      <c r="A4" s="6" t="s">
        <v>132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43" t="s">
        <v>115</v>
      </c>
      <c r="B5" s="143" t="s">
        <v>116</v>
      </c>
      <c r="C5" s="150" t="s">
        <v>117</v>
      </c>
      <c r="D5" s="150"/>
      <c r="E5" s="150"/>
      <c r="F5" s="150"/>
      <c r="G5" s="150"/>
      <c r="H5" s="150"/>
      <c r="I5" s="51"/>
    </row>
    <row r="6" spans="1:9" ht="19.5" customHeight="1">
      <c r="A6" s="143"/>
      <c r="B6" s="143"/>
      <c r="C6" s="169" t="s">
        <v>30</v>
      </c>
      <c r="D6" s="171" t="s">
        <v>118</v>
      </c>
      <c r="E6" s="36" t="s">
        <v>119</v>
      </c>
      <c r="F6" s="37"/>
      <c r="G6" s="37"/>
      <c r="H6" s="172" t="s">
        <v>120</v>
      </c>
      <c r="I6" s="51"/>
    </row>
    <row r="7" spans="1:9" ht="33.75" customHeight="1">
      <c r="A7" s="144"/>
      <c r="B7" s="144"/>
      <c r="C7" s="170"/>
      <c r="D7" s="145"/>
      <c r="E7" s="38" t="s">
        <v>45</v>
      </c>
      <c r="F7" s="39" t="s">
        <v>121</v>
      </c>
      <c r="G7" s="40" t="s">
        <v>122</v>
      </c>
      <c r="H7" s="164"/>
      <c r="I7" s="51"/>
    </row>
    <row r="8" spans="1:9" ht="19.5" customHeight="1">
      <c r="A8" s="17" t="s">
        <v>136</v>
      </c>
      <c r="B8" s="41" t="s">
        <v>131</v>
      </c>
      <c r="C8" s="19">
        <v>2</v>
      </c>
      <c r="D8" s="54"/>
      <c r="E8" s="54"/>
      <c r="F8" s="54"/>
      <c r="G8" s="18"/>
      <c r="H8" s="55">
        <v>2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2017-05-03T02:18:31Z</cp:lastPrinted>
  <dcterms:created xsi:type="dcterms:W3CDTF">1996-12-17T01:32:42Z</dcterms:created>
  <dcterms:modified xsi:type="dcterms:W3CDTF">2017-11-15T01:49:23Z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